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mc:AlternateContent xmlns:mc="http://schemas.openxmlformats.org/markup-compatibility/2006">
    <mc:Choice Requires="x15">
      <x15ac:absPath xmlns:x15ac="http://schemas.microsoft.com/office/spreadsheetml/2010/11/ac" url="https://adasa4.sharepoint.com/sites/SEF/COEE IRT  RTP/RTP/4ª RTP CAESB/Resultados/Fator X/"/>
    </mc:Choice>
  </mc:AlternateContent>
  <xr:revisionPtr revIDLastSave="818" documentId="8_{DE656D50-B5C0-4135-B271-35F04362D0CF}" xr6:coauthVersionLast="47" xr6:coauthVersionMax="47" xr10:uidLastSave="{6C0A70EF-9D73-4A1C-88C8-10A6CDC5DD5D}"/>
  <bookViews>
    <workbookView xWindow="-120" yWindow="-120" windowWidth="29040" windowHeight="15840" tabRatio="922" firstSheet="1" activeTab="1" xr2:uid="{00000000-000D-0000-FFFF-FFFF00000000}"/>
  </bookViews>
  <sheets>
    <sheet name="Disclaimer" sheetId="42" r:id="rId1"/>
    <sheet name="Fator X " sheetId="41" r:id="rId2"/>
    <sheet name="Fator Xo =&gt;" sheetId="43" r:id="rId3"/>
    <sheet name="∆EE" sheetId="46" r:id="rId4"/>
    <sheet name="∆ED" sheetId="61" r:id="rId5"/>
    <sheet name="Fator Xq =&gt;" sheetId="49" r:id="rId6"/>
    <sheet name="ICQ" sheetId="54" r:id="rId7"/>
    <sheet name="Fator Xh =&gt;" sheetId="50" r:id="rId8"/>
    <sheet name="Perdas Apar. e Perdas Reais" sheetId="52" r:id="rId9"/>
    <sheet name="Quadros - NT" sheetId="62" r:id="rId10"/>
  </sheets>
  <externalReferences>
    <externalReference r:id="rId11"/>
    <externalReference r:id="rId12"/>
    <externalReference r:id="rId13"/>
    <externalReference r:id="rId14"/>
    <externalReference r:id="rId15"/>
  </externalReferences>
  <definedNames>
    <definedName name="_R57_2007" localSheetId="3">[1]Parâmetros!#REF!</definedName>
    <definedName name="_R57_2007" localSheetId="0">[1]Parâmetros!#REF!</definedName>
    <definedName name="_R57_2007" localSheetId="7">[1]Parâmetros!#REF!</definedName>
    <definedName name="_R57_2007" localSheetId="2">[1]Parâmetros!#REF!</definedName>
    <definedName name="_R57_2007" localSheetId="5">[1]Parâmetros!#REF!</definedName>
    <definedName name="_R57_2007" localSheetId="6">[1]Parâmetros!#REF!</definedName>
    <definedName name="_R57_2007">[1]Parâmetros!#REF!</definedName>
    <definedName name="AdicionalIR" localSheetId="3">#REF!</definedName>
    <definedName name="AdicionalIR" localSheetId="0">#REF!</definedName>
    <definedName name="AdicionalIR" localSheetId="7">#REF!</definedName>
    <definedName name="AdicionalIR" localSheetId="2">#REF!</definedName>
    <definedName name="AdicionalIR" localSheetId="5">#REF!</definedName>
    <definedName name="AdicionalIR" localSheetId="6">#REF!</definedName>
    <definedName name="AdicionalIR">#REF!</definedName>
    <definedName name="AlugCentral">'[2]E-AdmSist'!$D$9</definedName>
    <definedName name="AlugCom">'[2]E-AdmSist'!$D$11</definedName>
    <definedName name="AlugETA_ETE">'[2]E-AdmSist'!$D$12</definedName>
    <definedName name="AlugPA">'[2]E-AdmSist'!$D$10</definedName>
    <definedName name="_xlnm.Print_Area" localSheetId="3">#REF!</definedName>
    <definedName name="_xlnm.Print_Area" localSheetId="0">#REF!</definedName>
    <definedName name="_xlnm.Print_Area" localSheetId="7">#REF!</definedName>
    <definedName name="_xlnm.Print_Area" localSheetId="2">#REF!</definedName>
    <definedName name="_xlnm.Print_Area" localSheetId="5">#REF!</definedName>
    <definedName name="_xlnm.Print_Area" localSheetId="6">#REF!</definedName>
    <definedName name="_xlnm.Print_Area">#REF!</definedName>
    <definedName name="AreaEst">'[2]E-AdmSist'!$I$9</definedName>
    <definedName name="AreaLabC">'[2]E-AdmSist'!$D$21</definedName>
    <definedName name="AreaOficC">'[2]E-AdmSist'!$D$22</definedName>
    <definedName name="B" localSheetId="3">[3]DRE!#REF!</definedName>
    <definedName name="B" localSheetId="0">[3]DRE!#REF!</definedName>
    <definedName name="B" localSheetId="7">[3]DRE!#REF!</definedName>
    <definedName name="B" localSheetId="2">[3]DRE!#REF!</definedName>
    <definedName name="B" localSheetId="5">[3]DRE!#REF!</definedName>
    <definedName name="B" localSheetId="6">[3]DRE!#REF!</definedName>
    <definedName name="B">[3]DRE!#REF!</definedName>
    <definedName name="BaseIR" localSheetId="3">#REF!</definedName>
    <definedName name="BaseIR" localSheetId="0">#REF!</definedName>
    <definedName name="BaseIR" localSheetId="7">#REF!</definedName>
    <definedName name="BaseIR" localSheetId="2">#REF!</definedName>
    <definedName name="BaseIR" localSheetId="5">#REF!</definedName>
    <definedName name="BaseIR" localSheetId="6">#REF!</definedName>
    <definedName name="BaseIR">#REF!</definedName>
    <definedName name="Beneficio">'[2]P-Indices'!$D$20</definedName>
    <definedName name="Caixa" localSheetId="3">#REF!</definedName>
    <definedName name="Caixa" localSheetId="0">#REF!</definedName>
    <definedName name="Caixa" localSheetId="7">#REF!</definedName>
    <definedName name="Caixa" localSheetId="2">#REF!</definedName>
    <definedName name="Caixa" localSheetId="5">#REF!</definedName>
    <definedName name="Caixa" localSheetId="6">#REF!</definedName>
    <definedName name="Caixa">#REF!</definedName>
    <definedName name="Capacitação">'[2]P-Indices'!$D$18</definedName>
    <definedName name="CAPM" localSheetId="3">#REF!</definedName>
    <definedName name="CAPM" localSheetId="0">#REF!</definedName>
    <definedName name="CAPM" localSheetId="7">#REF!</definedName>
    <definedName name="CAPM" localSheetId="2">#REF!</definedName>
    <definedName name="CAPM" localSheetId="5">#REF!</definedName>
    <definedName name="CAPM" localSheetId="6">#REF!</definedName>
    <definedName name="CAPM">#REF!</definedName>
    <definedName name="CRA">'[2]C-Teleatendimento'!$D$9</definedName>
    <definedName name="CS_NEG" localSheetId="3">#REF!</definedName>
    <definedName name="CS_NEG" localSheetId="0">#REF!</definedName>
    <definedName name="CS_NEG" localSheetId="7">#REF!</definedName>
    <definedName name="CS_NEG" localSheetId="2">#REF!</definedName>
    <definedName name="CS_NEG" localSheetId="5">#REF!</definedName>
    <definedName name="CS_NEG" localSheetId="6">#REF!</definedName>
    <definedName name="CS_NEG">#REF!</definedName>
    <definedName name="CS_PERC" localSheetId="3">#REF!</definedName>
    <definedName name="CS_PERC" localSheetId="0">#REF!</definedName>
    <definedName name="CS_PERC" localSheetId="7">#REF!</definedName>
    <definedName name="CS_PERC" localSheetId="2">#REF!</definedName>
    <definedName name="CS_PERC" localSheetId="5">#REF!</definedName>
    <definedName name="CS_PERC" localSheetId="6">#REF!</definedName>
    <definedName name="CS_PERC">#REF!</definedName>
    <definedName name="CTIPO" localSheetId="3">#REF!</definedName>
    <definedName name="CTIPO" localSheetId="0">#REF!</definedName>
    <definedName name="CTIPO" localSheetId="7">#REF!</definedName>
    <definedName name="CTIPO" localSheetId="2">#REF!</definedName>
    <definedName name="CTIPO" localSheetId="5">#REF!</definedName>
    <definedName name="CTIPO" localSheetId="6">#REF!</definedName>
    <definedName name="CTIPO">#REF!</definedName>
    <definedName name="CustAnalise">'[2]E-AdmSist'!$D$23</definedName>
    <definedName name="CustElet">'[2]E-AdmSist'!$D$18</definedName>
    <definedName name="CustEst">'[2]E-AdmSist'!$I$10</definedName>
    <definedName name="CustLimp">'[2]E-AdmSist'!$D$19</definedName>
    <definedName name="CustMovel">'[2]E-AdmSist'!$D$15</definedName>
    <definedName name="CustTel">'[2]E-AdmSist'!$D$17</definedName>
    <definedName name="Decimo_Terceiro">'[2]P-Indices'!$D$12</definedName>
    <definedName name="Deposito">'[2]E-AdmSist'!$D$16</definedName>
    <definedName name="dia_TrabMesCom">'[2]P-Indices'!$D$25</definedName>
    <definedName name="dia_TrabSem">'[2]P-Indices'!$D$24</definedName>
    <definedName name="Equipes">'[2]P-Equipes'!$B$11:$AV$105</definedName>
    <definedName name="FC_ElevEsg">'[2]E-Elevatorias'!$M$176</definedName>
    <definedName name="FC_ETE">'[2]E-ETA-ETE'!$J$86</definedName>
    <definedName name="fdgf">'[2]P-Indices'!$D$15</definedName>
    <definedName name="Ferias">'[2]P-Indices'!$D$13</definedName>
    <definedName name="FGTS">'[2]P-Indices'!$D$10</definedName>
    <definedName name="FreqAtCom">'[2]E-Estrutura'!$D$458</definedName>
    <definedName name="G" localSheetId="3">#REF!</definedName>
    <definedName name="G" localSheetId="0">#REF!</definedName>
    <definedName name="G" localSheetId="7">#REF!</definedName>
    <definedName name="G" localSheetId="2">#REF!</definedName>
    <definedName name="G" localSheetId="5">#REF!</definedName>
    <definedName name="G" localSheetId="6">#REF!</definedName>
    <definedName name="G">#REF!</definedName>
    <definedName name="gfhfgh">'[2]E-AdmSist'!$D$44</definedName>
    <definedName name="GR" localSheetId="3">#REF!</definedName>
    <definedName name="GR" localSheetId="0">#REF!</definedName>
    <definedName name="GR" localSheetId="7">#REF!</definedName>
    <definedName name="GR" localSheetId="2">#REF!</definedName>
    <definedName name="GR" localSheetId="5">#REF!</definedName>
    <definedName name="GR" localSheetId="6">#REF!</definedName>
    <definedName name="GR">#REF!</definedName>
    <definedName name="h_ElevEnerg">'[2]E-Elevatorias'!$D$10</definedName>
    <definedName name="h_OpEnerg">'[2]E-ETA-ETE'!$D$34</definedName>
    <definedName name="h_TrabDia">'[2]P-Indices'!$D$22</definedName>
    <definedName name="h_TrabOeM">'[2]P-Indices'!$D$23</definedName>
    <definedName name="h_VecDia">'[2]P-Indices'!$D$28</definedName>
    <definedName name="HoraExtra">'[2]P-Indices'!$D$19</definedName>
    <definedName name="IGPM_1">[2]Controle!$D$13</definedName>
    <definedName name="IGPM_2">[2]Controle!$D$16</definedName>
    <definedName name="Inativos">'[2]E-Economias'!$L$26</definedName>
    <definedName name="inflation" localSheetId="3">#REF!</definedName>
    <definedName name="inflation" localSheetId="0">#REF!</definedName>
    <definedName name="inflation" localSheetId="7">#REF!</definedName>
    <definedName name="inflation" localSheetId="2">#REF!</definedName>
    <definedName name="inflation" localSheetId="5">#REF!</definedName>
    <definedName name="inflation" localSheetId="6">#REF!</definedName>
    <definedName name="inflation">#REF!</definedName>
    <definedName name="Insalub_Max">'[2]P-Indices'!$D$17</definedName>
    <definedName name="Insalub_Med">'[2]P-Indices'!$D$16</definedName>
    <definedName name="Insalub_Min">'[2]P-Indices'!$D$15</definedName>
    <definedName name="INSS">'[2]P-Indices'!$D$9</definedName>
    <definedName name="InsumEscrit">'[2]E-AdmSist'!$D$20</definedName>
    <definedName name="InvHardPC">'[2]E-AdmSist'!$D$44</definedName>
    <definedName name="InvSoftPC">'[2]E-AdmSist'!$D$43</definedName>
    <definedName name="IPCA_1">[2]Controle!$D$12</definedName>
    <definedName name="IPCA_2">[2]Controle!$D$15</definedName>
    <definedName name="ir_perpetuo" localSheetId="3">#REF!</definedName>
    <definedName name="ir_perpetuo" localSheetId="0">#REF!</definedName>
    <definedName name="ir_perpetuo" localSheetId="7">#REF!</definedName>
    <definedName name="ir_perpetuo" localSheetId="2">#REF!</definedName>
    <definedName name="ir_perpetuo" localSheetId="5">#REF!</definedName>
    <definedName name="ir_perpetuo" localSheetId="6">#REF!</definedName>
    <definedName name="ir_perpetuo">#REF!</definedName>
    <definedName name="Lig_Ativ_Esg">'[2]E-Economias'!$J$39</definedName>
    <definedName name="Ligacoes_Tot">'[2]E-Economias'!$J$26</definedName>
    <definedName name="Lucro" localSheetId="3">#REF!</definedName>
    <definedName name="Lucro" localSheetId="0">#REF!</definedName>
    <definedName name="Lucro" localSheetId="7">#REF!</definedName>
    <definedName name="Lucro" localSheetId="2">#REF!</definedName>
    <definedName name="Lucro" localSheetId="5">#REF!</definedName>
    <definedName name="Lucro" localSheetId="6">#REF!</definedName>
    <definedName name="Lucro">#REF!</definedName>
    <definedName name="m2_Acom">'[2]E-AdmSist'!$D$14</definedName>
    <definedName name="m2_Indiv">'[2]E-AdmSist'!$D$13</definedName>
    <definedName name="Maquina">'[2]P-Veiculos'!$C$33:$W$47</definedName>
    <definedName name="MESES_A_PROJETAR" localSheetId="3">#REF!</definedName>
    <definedName name="MESES_A_PROJETAR" localSheetId="0">#REF!</definedName>
    <definedName name="MESES_A_PROJETAR" localSheetId="7">#REF!</definedName>
    <definedName name="MESES_A_PROJETAR" localSheetId="2">#REF!</definedName>
    <definedName name="MESES_A_PROJETAR" localSheetId="5">#REF!</definedName>
    <definedName name="MESES_A_PROJETAR" localSheetId="6">#REF!</definedName>
    <definedName name="MESES_A_PROJETAR">#REF!</definedName>
    <definedName name="MobDCom">'[2]E-AdmSist'!$I$13</definedName>
    <definedName name="MobDEng">'[2]E-AdmSist'!$I$15</definedName>
    <definedName name="MobDGest">'[2]E-AdmSist'!$I$16</definedName>
    <definedName name="MobPres">'[2]E-AdmSist'!$I$12</definedName>
    <definedName name="model" localSheetId="3">[4]Controle!#REF!</definedName>
    <definedName name="model" localSheetId="0">[4]Controle!#REF!</definedName>
    <definedName name="model" localSheetId="7">[4]Controle!#REF!</definedName>
    <definedName name="model" localSheetId="2">[4]Controle!#REF!</definedName>
    <definedName name="model" localSheetId="5">[4]Controle!#REF!</definedName>
    <definedName name="model" localSheetId="6">[4]Controle!#REF!</definedName>
    <definedName name="model">[4]Controle!#REF!</definedName>
    <definedName name="moeda" localSheetId="3">#REF!</definedName>
    <definedName name="moeda" localSheetId="0">#REF!</definedName>
    <definedName name="moeda" localSheetId="7">#REF!</definedName>
    <definedName name="moeda" localSheetId="2">#REF!</definedName>
    <definedName name="moeda" localSheetId="5">#REF!</definedName>
    <definedName name="moeda" localSheetId="6">#REF!</definedName>
    <definedName name="moeda">#REF!</definedName>
    <definedName name="o">'[5]T-Bonds'!$E$6</definedName>
    <definedName name="oi" localSheetId="3">#REF!</definedName>
    <definedName name="oi" localSheetId="0">#REF!</definedName>
    <definedName name="oi" localSheetId="7">#REF!</definedName>
    <definedName name="oi" localSheetId="2">#REF!</definedName>
    <definedName name="oi" localSheetId="5">#REF!</definedName>
    <definedName name="oi" localSheetId="6">#REF!</definedName>
    <definedName name="oi">#REF!</definedName>
    <definedName name="Pensao">'[2]P-Indices'!$D$21</definedName>
    <definedName name="PeriodoTaxa" localSheetId="3">#REF!</definedName>
    <definedName name="PeriodoTaxa" localSheetId="0">#REF!</definedName>
    <definedName name="PeriodoTaxa" localSheetId="7">#REF!</definedName>
    <definedName name="PeriodoTaxa" localSheetId="2">#REF!</definedName>
    <definedName name="PeriodoTaxa" localSheetId="5">#REF!</definedName>
    <definedName name="PeriodoTaxa" localSheetId="6">#REF!</definedName>
    <definedName name="PeriodoTaxa">#REF!</definedName>
    <definedName name="perpetuo" localSheetId="3">[3]DRE!#REF!</definedName>
    <definedName name="perpetuo" localSheetId="0">[3]DRE!#REF!</definedName>
    <definedName name="perpetuo" localSheetId="7">[3]DRE!#REF!</definedName>
    <definedName name="perpetuo" localSheetId="2">[3]DRE!#REF!</definedName>
    <definedName name="perpetuo" localSheetId="5">[3]DRE!#REF!</definedName>
    <definedName name="perpetuo" localSheetId="6">[3]DRE!#REF!</definedName>
    <definedName name="perpetuo">[3]DRE!#REF!</definedName>
    <definedName name="ponderada_abaixo" localSheetId="3">#REF!</definedName>
    <definedName name="ponderada_abaixo" localSheetId="0">#REF!</definedName>
    <definedName name="ponderada_abaixo" localSheetId="7">#REF!</definedName>
    <definedName name="ponderada_abaixo" localSheetId="2">#REF!</definedName>
    <definedName name="ponderada_abaixo" localSheetId="5">#REF!</definedName>
    <definedName name="ponderada_abaixo" localSheetId="6">#REF!</definedName>
    <definedName name="ponderada_abaixo">#REF!</definedName>
    <definedName name="ponderada_acima" localSheetId="3">#REF!</definedName>
    <definedName name="ponderada_acima" localSheetId="0">#REF!</definedName>
    <definedName name="ponderada_acima" localSheetId="7">#REF!</definedName>
    <definedName name="ponderada_acima" localSheetId="2">#REF!</definedName>
    <definedName name="ponderada_acima" localSheetId="5">#REF!</definedName>
    <definedName name="ponderada_acima" localSheetId="6">#REF!</definedName>
    <definedName name="ponderada_acima">#REF!</definedName>
    <definedName name="ponderada_simples" localSheetId="3">#REF!</definedName>
    <definedName name="ponderada_simples" localSheetId="0">#REF!</definedName>
    <definedName name="ponderada_simples" localSheetId="7">#REF!</definedName>
    <definedName name="ponderada_simples" localSheetId="2">#REF!</definedName>
    <definedName name="ponderada_simples" localSheetId="5">#REF!</definedName>
    <definedName name="ponderada_simples" localSheetId="6">#REF!</definedName>
    <definedName name="ponderada_simples">#REF!</definedName>
    <definedName name="PREJFISC_ACUM" localSheetId="3">#REF!</definedName>
    <definedName name="PREJFISC_ACUM" localSheetId="0">#REF!</definedName>
    <definedName name="PREJFISC_ACUM" localSheetId="7">#REF!</definedName>
    <definedName name="PREJFISC_ACUM" localSheetId="2">#REF!</definedName>
    <definedName name="PREJFISC_ACUM" localSheetId="5">#REF!</definedName>
    <definedName name="PREJFISC_ACUM" localSheetId="6">#REF!</definedName>
    <definedName name="PREJFISC_ACUM">#REF!</definedName>
    <definedName name="ProdQuim">'[2]E-ETA-ETE'!$C$9:$D$29</definedName>
    <definedName name="SalarioMinimo">'[2]P-Indices'!$D$11</definedName>
    <definedName name="Salarios">'[2]P-Salarios'!$C$9:$V$60</definedName>
    <definedName name="sem_TrabAno">'[2]P-Indices'!$D$26</definedName>
    <definedName name="sem_TrabVEC">'[2]P-Indices'!$D$27</definedName>
    <definedName name="simple" localSheetId="3">[4]BETA!#REF!</definedName>
    <definedName name="simple" localSheetId="0">[4]BETA!#REF!</definedName>
    <definedName name="simple" localSheetId="7">[4]BETA!#REF!</definedName>
    <definedName name="simple" localSheetId="2">[4]BETA!#REF!</definedName>
    <definedName name="simple" localSheetId="5">[4]BETA!#REF!</definedName>
    <definedName name="simple" localSheetId="6">[4]BETA!#REF!</definedName>
    <definedName name="simple">[4]BETA!#REF!</definedName>
    <definedName name="TarifConsElev">'[2]E-Elevatorias'!$D$9</definedName>
    <definedName name="TarifConsOp">'[2]E-ETA-ETE'!$D$33</definedName>
    <definedName name="TarifDemElev">'[2]E-Elevatorias'!$D$8</definedName>
    <definedName name="TarifDemOp">'[2]E-ETA-ETE'!$D$32</definedName>
    <definedName name="TaxaDesconto" localSheetId="3">#REF!</definedName>
    <definedName name="TaxaDesconto" localSheetId="0">#REF!</definedName>
    <definedName name="TaxaDesconto" localSheetId="7">#REF!</definedName>
    <definedName name="TaxaDesconto" localSheetId="2">#REF!</definedName>
    <definedName name="TaxaDesconto" localSheetId="5">#REF!</definedName>
    <definedName name="TaxaDesconto" localSheetId="6">#REF!</definedName>
    <definedName name="TaxaDesconto">#REF!</definedName>
    <definedName name="_xlnm.Print_Titles" localSheetId="3">#REF!</definedName>
    <definedName name="_xlnm.Print_Titles" localSheetId="0">#REF!</definedName>
    <definedName name="_xlnm.Print_Titles" localSheetId="7">#REF!</definedName>
    <definedName name="_xlnm.Print_Titles" localSheetId="2">#REF!</definedName>
    <definedName name="_xlnm.Print_Titles" localSheetId="5">#REF!</definedName>
    <definedName name="_xlnm.Print_Titles" localSheetId="6">#REF!</definedName>
    <definedName name="_xlnm.Print_Titles">#REF!</definedName>
    <definedName name="TMA">'[2]E-Estrutura'!$D$457</definedName>
    <definedName name="Tx_Desc" localSheetId="3">[3]DRE!#REF!</definedName>
    <definedName name="Tx_Desc" localSheetId="0">[3]DRE!#REF!</definedName>
    <definedName name="Tx_Desc" localSheetId="7">[3]DRE!#REF!</definedName>
    <definedName name="Tx_Desc" localSheetId="2">[3]DRE!#REF!</definedName>
    <definedName name="Tx_Desc" localSheetId="5">[3]DRE!#REF!</definedName>
    <definedName name="Tx_Desc" localSheetId="6">[3]DRE!#REF!</definedName>
    <definedName name="Tx_Desc">[3]DRE!#REF!</definedName>
    <definedName name="Veiculos">'[2]P-Veiculos'!$C$13:$W$27</definedName>
    <definedName name="VidaHard">'[2]E-AdmSist'!$E$34</definedName>
    <definedName name="VidaHardPC">'[2]E-AdmSist'!$E$36</definedName>
    <definedName name="VidaSoft">'[2]E-AdmSist'!$E$33</definedName>
    <definedName name="VidaSoftPC">'[2]E-AdmSist'!$E$35</definedName>
    <definedName name="WACC">[2]Controle!$D$9</definedName>
    <definedName name="Z_9658BFCB_F494_4EC4_95C2_C125FDE12354_.wvu.Cols" localSheetId="3" hidden="1">'∆EE'!$Q:$XFD</definedName>
    <definedName name="Z_9658BFCB_F494_4EC4_95C2_C125FDE12354_.wvu.Cols" localSheetId="1" hidden="1">'Fator X '!$F:$XFD</definedName>
    <definedName name="Z_9658BFCB_F494_4EC4_95C2_C125FDE12354_.wvu.Cols" localSheetId="7" hidden="1">'Fator Xh =&gt;'!$W:$XFD</definedName>
    <definedName name="Z_9658BFCB_F494_4EC4_95C2_C125FDE12354_.wvu.Cols" localSheetId="2" hidden="1">'Fator Xo =&gt;'!$W:$XFD</definedName>
    <definedName name="Z_9658BFCB_F494_4EC4_95C2_C125FDE12354_.wvu.Cols" localSheetId="5" hidden="1">'Fator Xq =&gt;'!$W:$XFD</definedName>
    <definedName name="Z_9658BFCB_F494_4EC4_95C2_C125FDE12354_.wvu.Cols" localSheetId="6" hidden="1">ICQ!$J:$XFD</definedName>
    <definedName name="Z_9658BFCB_F494_4EC4_95C2_C125FDE12354_.wvu.Rows" localSheetId="3" hidden="1">'∆EE'!$32:$1048576</definedName>
    <definedName name="Z_9658BFCB_F494_4EC4_95C2_C125FDE12354_.wvu.Rows" localSheetId="7" hidden="1">'Fator Xh =&gt;'!$34:$1048576</definedName>
    <definedName name="Z_9658BFCB_F494_4EC4_95C2_C125FDE12354_.wvu.Rows" localSheetId="2" hidden="1">'Fator Xo =&gt;'!$34:$1048576</definedName>
    <definedName name="Z_9658BFCB_F494_4EC4_95C2_C125FDE12354_.wvu.Rows" localSheetId="5" hidden="1">'Fator Xq =&gt;'!$34:$1048576</definedName>
  </definedNames>
  <calcPr calcId="191028"/>
  <customWorkbookViews>
    <customWorkbookView name="a3" guid="{9658BFCB-F494-4EC4-95C2-C125FDE12354}" maximized="1" xWindow="-8" yWindow="-8" windowWidth="1936" windowHeight="1056" activeSheetId="1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62" l="1"/>
  <c r="E4" i="62"/>
  <c r="D5" i="62"/>
  <c r="F5" i="62" s="1"/>
  <c r="D4" i="62"/>
  <c r="F4" i="62" s="1"/>
  <c r="G4" i="62" s="1"/>
  <c r="D26" i="41"/>
  <c r="G8" i="52"/>
  <c r="G7" i="52"/>
  <c r="G12" i="54" l="1"/>
  <c r="G11" i="54"/>
  <c r="G19" i="54"/>
  <c r="G22" i="54"/>
  <c r="G21" i="54"/>
  <c r="G20" i="54"/>
  <c r="G15" i="54"/>
  <c r="G14" i="54"/>
  <c r="G13" i="54"/>
  <c r="G10" i="54"/>
  <c r="E23" i="54" l="1"/>
  <c r="G18" i="54" l="1"/>
  <c r="F12" i="54" l="1"/>
  <c r="E12" i="54"/>
  <c r="D9" i="52"/>
  <c r="D31" i="41"/>
  <c r="E8" i="61"/>
  <c r="D16" i="41" s="1"/>
  <c r="D32" i="61"/>
  <c r="G23" i="46"/>
  <c r="G28" i="46" l="1"/>
  <c r="G16" i="46"/>
  <c r="G34" i="46"/>
  <c r="G17" i="46"/>
  <c r="G33" i="46"/>
  <c r="G15" i="46"/>
  <c r="G27" i="46"/>
  <c r="G32" i="46"/>
  <c r="G26" i="46"/>
  <c r="G31" i="46"/>
  <c r="G14" i="46"/>
  <c r="G22" i="46"/>
  <c r="G30" i="46"/>
  <c r="G21" i="46"/>
  <c r="G13" i="46"/>
  <c r="G29" i="46"/>
  <c r="G25" i="46"/>
  <c r="G24" i="46"/>
  <c r="G20" i="46"/>
  <c r="G12" i="46"/>
  <c r="G11" i="46"/>
  <c r="G19" i="46"/>
  <c r="G18" i="46"/>
  <c r="G10" i="46"/>
  <c r="M19" i="46" l="1"/>
  <c r="M18" i="46"/>
  <c r="M17" i="46"/>
  <c r="B12" i="46" l="1"/>
  <c r="C12" i="46" s="1" a="1"/>
  <c r="C12" i="46" s="1"/>
  <c r="B11" i="46"/>
  <c r="C11" i="46" s="1" a="1"/>
  <c r="C11" i="46" s="1"/>
  <c r="B27" i="46"/>
  <c r="C27" i="46" s="1" a="1"/>
  <c r="C27" i="46" s="1"/>
  <c r="B20" i="46"/>
  <c r="C20" i="46" s="1" a="1"/>
  <c r="C20" i="46" s="1"/>
  <c r="B32" i="46"/>
  <c r="C32" i="46" s="1" a="1"/>
  <c r="C32" i="46" s="1"/>
  <c r="B26" i="46"/>
  <c r="C26" i="46" s="1" a="1"/>
  <c r="C26" i="46" s="1"/>
  <c r="B21" i="46"/>
  <c r="C21" i="46" s="1" a="1"/>
  <c r="C21" i="46" s="1"/>
  <c r="B17" i="46"/>
  <c r="C17" i="46" s="1" a="1"/>
  <c r="C17" i="46" s="1"/>
  <c r="B16" i="46"/>
  <c r="C16" i="46" s="1" a="1"/>
  <c r="C16" i="46" s="1"/>
  <c r="B34" i="46"/>
  <c r="C34" i="46" s="1" a="1"/>
  <c r="C34" i="46" s="1"/>
  <c r="B23" i="46"/>
  <c r="C23" i="46" s="1" a="1"/>
  <c r="C23" i="46" s="1"/>
  <c r="B24" i="46"/>
  <c r="C24" i="46" s="1" a="1"/>
  <c r="C24" i="46" s="1"/>
  <c r="B28" i="46"/>
  <c r="C28" i="46" s="1" a="1"/>
  <c r="C28" i="46" s="1"/>
  <c r="B13" i="46"/>
  <c r="C13" i="46" s="1" a="1"/>
  <c r="C13" i="46" s="1"/>
  <c r="B31" i="46"/>
  <c r="C31" i="46" s="1" a="1"/>
  <c r="C31" i="46" s="1"/>
  <c r="B30" i="46"/>
  <c r="C30" i="46" s="1" a="1"/>
  <c r="C30" i="46" s="1"/>
  <c r="B19" i="46"/>
  <c r="C19" i="46" s="1" a="1"/>
  <c r="C19" i="46" s="1"/>
  <c r="B29" i="46"/>
  <c r="C29" i="46" s="1" a="1"/>
  <c r="C29" i="46" s="1"/>
  <c r="B14" i="46"/>
  <c r="C14" i="46" s="1" a="1"/>
  <c r="C14" i="46" s="1"/>
  <c r="B33" i="46"/>
  <c r="C33" i="46" s="1" a="1"/>
  <c r="C33" i="46" s="1"/>
  <c r="B18" i="46"/>
  <c r="C18" i="46" s="1" a="1"/>
  <c r="C18" i="46" s="1"/>
  <c r="B25" i="46"/>
  <c r="C25" i="46" s="1" a="1"/>
  <c r="C25" i="46" s="1"/>
  <c r="B22" i="46"/>
  <c r="C22" i="46" s="1" a="1"/>
  <c r="C22" i="46" s="1"/>
  <c r="B15" i="46"/>
  <c r="C15" i="46" s="1" a="1"/>
  <c r="C15" i="46" s="1"/>
  <c r="B10" i="46"/>
  <c r="C10" i="46" s="1" a="1"/>
  <c r="C10" i="46" s="1"/>
  <c r="D7" i="46" l="1"/>
  <c r="D14" i="41" s="1"/>
  <c r="D18" i="41" s="1"/>
  <c r="G16" i="54" l="1"/>
  <c r="G17" i="54"/>
  <c r="D8" i="54" l="1"/>
  <c r="D23" i="41" s="1"/>
  <c r="D24" i="41" s="1"/>
  <c r="D33" i="41"/>
  <c r="D35" i="41" s="1"/>
  <c r="D37" i="41" l="1"/>
  <c r="D8" i="41" s="1"/>
  <c r="C8"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tc={50F450E4-3D89-4A68-81C7-B9AC787FF4DE}</author>
  </authors>
  <commentList>
    <comment ref="C6" authorId="0" shapeId="0" xr:uid="{50F450E4-3D89-4A68-81C7-B9AC787FF4DE}">
      <text>
        <t xml:space="preserve">[Threaded comment]
Your version of Excel allows you to read this threaded comment; however, any edits to it will get removed if the file is opened in a newer version of Excel. Learn more: https://go.microsoft.com/fwlink/?linkid=870924
Comment:
    http://www.adasa.df.gov.br/images/Produtos-PDSB/Produto_3/1_PDSB_DF_Tomo_III_Agua_Produto_3_FASE_B_0817_R2.pdf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<sst xmlns="http://schemas.openxmlformats.org/spreadsheetml/2006/main" count="159" uniqueCount="134">
  <si>
    <t>Modelo de Cálculo da 4ª Revisão Tarifária Periódica CAESB</t>
  </si>
  <si>
    <t>4ª RTP - 2024</t>
  </si>
  <si>
    <t>Disclaimer</t>
  </si>
  <si>
    <r>
      <t xml:space="preserve">O Modelo foi preparado para o uso da </t>
    </r>
    <r>
      <rPr>
        <b/>
        <i/>
        <sz val="10"/>
        <rFont val="Arial"/>
        <family val="2"/>
      </rPr>
      <t xml:space="preserve">ADASA </t>
    </r>
    <r>
      <rPr>
        <sz val="10"/>
        <rFont val="Arial"/>
        <family val="2"/>
      </rPr>
      <t xml:space="preserve">e da </t>
    </r>
    <r>
      <rPr>
        <b/>
        <sz val="10"/>
        <rFont val="Arial"/>
        <family val="2"/>
      </rPr>
      <t>CAESB</t>
    </r>
    <r>
      <rPr>
        <sz val="10"/>
        <rFont val="Arial"/>
        <family val="2"/>
      </rPr>
      <t xml:space="preserve"> e demais interessados nas tarifas dos serviços públicos de abastecimento de água e esgotamento sanitário. Dessa forma, a </t>
    </r>
    <r>
      <rPr>
        <b/>
        <i/>
        <sz val="10"/>
        <rFont val="Arial"/>
        <family val="2"/>
      </rPr>
      <t>ADASA</t>
    </r>
    <r>
      <rPr>
        <sz val="10"/>
        <rFont val="Arial"/>
        <family val="2"/>
      </rPr>
      <t xml:space="preserve"> não assume nenhuma responsabilidade ou contingências por danos causados ou por eventual perda incorrida por qualquer parte envolvida, como resultado da circulação, publicação, reprodução ou uso deste documento com outra finalidade diferente do propósito da regulação tarifária, mais especificamente da 4ª Revisão Tarifária Periódica da CAESB, conforme estabelecido no Contrato de Concessão nº 001/2006-ADASA e nos normativos da ADASA.
Para evitar qualquer dúvida, se você recebeu ou teve acesso a esse Modelo para qualquer outro propósito que não o supracitado, ou não é um dos destinatários desse Modelo,  tanto a </t>
    </r>
    <r>
      <rPr>
        <b/>
        <i/>
        <sz val="10"/>
        <rFont val="Arial"/>
        <family val="2"/>
      </rPr>
      <t xml:space="preserve">ADASA </t>
    </r>
    <r>
      <rPr>
        <sz val="10"/>
        <rFont val="Arial"/>
        <family val="2"/>
      </rPr>
      <t>quanto seus servidores são isentos de responsabilidade sobre todo e qualquer eventual prejuízo decorrente do seu uso do Modelo.</t>
    </r>
  </si>
  <si>
    <t>Observação:</t>
  </si>
  <si>
    <t>A metodologia utilizada encontra-se nos módulos do Manual de Revisão Tarifária, aprovado pela Resolução Adasa n° 31, de 20 de dezembro de 2023.</t>
  </si>
  <si>
    <t>Fator X (4ª RTP)</t>
  </si>
  <si>
    <t>Fator X</t>
  </si>
  <si>
    <t>Fator Xo</t>
  </si>
  <si>
    <t>. Variação da Eficiência Estática</t>
  </si>
  <si>
    <r>
      <t>.</t>
    </r>
    <r>
      <rPr>
        <sz val="14"/>
        <rFont val="Arial"/>
        <family val="2"/>
      </rPr>
      <t xml:space="preserve"> ∆</t>
    </r>
    <r>
      <rPr>
        <sz val="8"/>
        <rFont val="Arial"/>
        <family val="2"/>
      </rPr>
      <t>EE</t>
    </r>
  </si>
  <si>
    <t xml:space="preserve">. Variação da Eficiência Dinâmica </t>
  </si>
  <si>
    <r>
      <t>.</t>
    </r>
    <r>
      <rPr>
        <sz val="14"/>
        <rFont val="Arial"/>
        <family val="2"/>
      </rPr>
      <t xml:space="preserve"> ∆</t>
    </r>
    <r>
      <rPr>
        <sz val="8"/>
        <rFont val="Arial"/>
        <family val="2"/>
      </rPr>
      <t>ED</t>
    </r>
  </si>
  <si>
    <t>Total Fator Xo</t>
  </si>
  <si>
    <t>Fator Xq</t>
  </si>
  <si>
    <t xml:space="preserve">. Índice de Cobertura e Qualidade </t>
  </si>
  <si>
    <t>.ICQ</t>
  </si>
  <si>
    <t>Total Fator Xq</t>
  </si>
  <si>
    <t>Fator Xh</t>
  </si>
  <si>
    <t>. Índice de Perdas Aparentes</t>
  </si>
  <si>
    <r>
      <t>.</t>
    </r>
    <r>
      <rPr>
        <sz val="11"/>
        <rFont val="Arial"/>
        <family val="2"/>
      </rPr>
      <t>IP</t>
    </r>
    <r>
      <rPr>
        <sz val="8"/>
        <rFont val="Arial"/>
        <family val="2"/>
      </rPr>
      <t>A</t>
    </r>
  </si>
  <si>
    <t>. Índice de Perdas Reais</t>
  </si>
  <si>
    <r>
      <t>.</t>
    </r>
    <r>
      <rPr>
        <sz val="11"/>
        <rFont val="Arial"/>
        <family val="2"/>
      </rPr>
      <t>IP</t>
    </r>
    <r>
      <rPr>
        <sz val="8"/>
        <rFont val="Arial"/>
        <family val="2"/>
      </rPr>
      <t>R</t>
    </r>
  </si>
  <si>
    <t>Total Fator Xh</t>
  </si>
  <si>
    <t>Fator Xo =&gt;</t>
  </si>
  <si>
    <t>Companhia de Saneamento Ambiental do Distrito Federal - CAESB</t>
  </si>
  <si>
    <t>Reposicionamento Tarifário Periódico (4ª RTP)</t>
  </si>
  <si>
    <t>Variação da Eficiência Estática (2024)</t>
  </si>
  <si>
    <t>Variação da Eficiência Estática</t>
  </si>
  <si>
    <t>Análise Envoltória de Dados (DEA)</t>
  </si>
  <si>
    <t>Grupo de Eficiência</t>
  </si>
  <si>
    <t>Valor</t>
  </si>
  <si>
    <t>Eficiência</t>
  </si>
  <si>
    <t>Eficiência Média</t>
  </si>
  <si>
    <t>Empresa</t>
  </si>
  <si>
    <t>Especificação:</t>
  </si>
  <si>
    <t>CAER</t>
  </si>
  <si>
    <r>
      <rPr>
        <b/>
        <sz val="11"/>
        <color theme="1"/>
        <rFont val="Calibri"/>
        <family val="2"/>
        <scheme val="minor"/>
      </rPr>
      <t>Modelo</t>
    </r>
    <r>
      <rPr>
        <sz val="11"/>
        <color theme="1"/>
        <rFont val="Calibri"/>
        <family val="2"/>
        <scheme val="minor"/>
      </rPr>
      <t>: Retorno variável de escala (VRS)</t>
    </r>
  </si>
  <si>
    <t>CAESA</t>
  </si>
  <si>
    <r>
      <rPr>
        <b/>
        <sz val="11"/>
        <color theme="1"/>
        <rFont val="Calibri"/>
        <family val="2"/>
        <scheme val="minor"/>
      </rPr>
      <t>Orientação</t>
    </r>
    <r>
      <rPr>
        <sz val="11"/>
        <color theme="1"/>
        <rFont val="Calibri"/>
        <family val="2"/>
        <scheme val="minor"/>
      </rPr>
      <t>: Minimização de Inputs</t>
    </r>
  </si>
  <si>
    <t>CAESB</t>
  </si>
  <si>
    <t>CEDAE</t>
  </si>
  <si>
    <t>COPASA</t>
  </si>
  <si>
    <t>SABESP</t>
  </si>
  <si>
    <t>SANEPAR</t>
  </si>
  <si>
    <t>Separatriz</t>
  </si>
  <si>
    <t>CAEMA</t>
  </si>
  <si>
    <t>Primeira</t>
  </si>
  <si>
    <t>CAERD</t>
  </si>
  <si>
    <t>Segunda</t>
  </si>
  <si>
    <t>CAERN</t>
  </si>
  <si>
    <t>Terceira</t>
  </si>
  <si>
    <t>CAGECE</t>
  </si>
  <si>
    <t>CESAN</t>
  </si>
  <si>
    <t>COPANOR</t>
  </si>
  <si>
    <t>AGESPISA</t>
  </si>
  <si>
    <t>CAGEPA</t>
  </si>
  <si>
    <t>CASAL</t>
  </si>
  <si>
    <t>COSANPA</t>
  </si>
  <si>
    <t>EMBASA</t>
  </si>
  <si>
    <t>SANEATINS</t>
  </si>
  <si>
    <t>CASAN</t>
  </si>
  <si>
    <t>COMPESA</t>
  </si>
  <si>
    <t>CORSAN</t>
  </si>
  <si>
    <t>DESO</t>
  </si>
  <si>
    <t>SANEAGO</t>
  </si>
  <si>
    <t>SANESUL</t>
  </si>
  <si>
    <t xml:space="preserve">Variação da Eficiência Dinâmica </t>
  </si>
  <si>
    <t>Variação da Eficiência Dinâmica</t>
  </si>
  <si>
    <t xml:space="preserve"> Ano</t>
  </si>
  <si>
    <t xml:space="preserve">Média anual da PTF ponderada pelos volumes Faturados de Água e Esgoto somados </t>
  </si>
  <si>
    <t>Média</t>
  </si>
  <si>
    <t>Fator Xq =&gt;</t>
  </si>
  <si>
    <t xml:space="preserve">Índice de Cobertura e Qualidade </t>
  </si>
  <si>
    <t xml:space="preserve">Fonte: Relatório de Indicadores de Desempenho publicado anualmente pela Superintendência de Abastecimento de Água e Esgoto (SAE) </t>
  </si>
  <si>
    <t>Índice de Cobertura e Qualidade :</t>
  </si>
  <si>
    <t>Ano de Referência</t>
  </si>
  <si>
    <t>Indicador</t>
  </si>
  <si>
    <t>Código do Indicador</t>
  </si>
  <si>
    <t>Resultado</t>
  </si>
  <si>
    <t xml:space="preserve">Meta </t>
  </si>
  <si>
    <t>Percentual de atingimento da meta</t>
  </si>
  <si>
    <t>Faixa</t>
  </si>
  <si>
    <t>Índice de atendimento de água </t>
  </si>
  <si>
    <t>(AAS1001)</t>
  </si>
  <si>
    <t>Excelente</t>
  </si>
  <si>
    <t>Índice de reclamações do serviço de água </t>
  </si>
  <si>
    <t>(AQS1012)</t>
  </si>
  <si>
    <t>Bom</t>
  </si>
  <si>
    <t>Incidência de análises fora do padrão da água distribuída</t>
  </si>
  <si>
    <t>(AQS2002)</t>
  </si>
  <si>
    <t>Índice de hidrometração*</t>
  </si>
  <si>
    <t>(PSI1001)</t>
  </si>
  <si>
    <t>-</t>
  </si>
  <si>
    <t xml:space="preserve">Índice de utilização da capacidade instalada nas Unidades de  Água </t>
  </si>
  <si>
    <t>(PSI3001)</t>
  </si>
  <si>
    <t>65 a 75%</t>
  </si>
  <si>
    <t>Índice de continuidade do serviço de água </t>
  </si>
  <si>
    <t>(AQS3001) </t>
  </si>
  <si>
    <t>Capacidade de reserva do sistema de água</t>
  </si>
  <si>
    <t>(PSI3003)</t>
  </si>
  <si>
    <t>Índice de destinação final do lodo da ETA</t>
  </si>
  <si>
    <t>(SRI3003)  </t>
  </si>
  <si>
    <t>Índice de atendimento urbano de esgoto </t>
  </si>
  <si>
    <t>(AAS1002)  </t>
  </si>
  <si>
    <t>Índice de reclamações do serviço de esgoto </t>
  </si>
  <si>
    <t>(AQS1013)  </t>
  </si>
  <si>
    <t>Índice de utilização da capacidade instalada nas Unidade de Esgoto</t>
  </si>
  <si>
    <t>(PSI3002)  </t>
  </si>
  <si>
    <t>Índice de lançamento de efluente outorgado </t>
  </si>
  <si>
    <t>(SUR1002)  </t>
  </si>
  <si>
    <t>Índice de destinação final do lodo da ETE</t>
  </si>
  <si>
    <t>(SRI3002)  </t>
  </si>
  <si>
    <t>Índice de Cobertura e Qualidade (ICQ)</t>
  </si>
  <si>
    <t>ICQ</t>
  </si>
  <si>
    <t>Fator Xh =&gt;</t>
  </si>
  <si>
    <t>Fator de Eficiência Hídrica</t>
  </si>
  <si>
    <t>Referência</t>
  </si>
  <si>
    <t xml:space="preserve">Fonte: Plano Distrital de Saneamento Básico (PDSB) </t>
  </si>
  <si>
    <t>Índice</t>
  </si>
  <si>
    <t>%</t>
  </si>
  <si>
    <t>Ano 23</t>
  </si>
  <si>
    <t xml:space="preserve">Meta de Perdas Aparentes </t>
  </si>
  <si>
    <t>Índice de Perdas Aparentes</t>
  </si>
  <si>
    <t>Meta de Perdas Reais</t>
  </si>
  <si>
    <t>Índice de Perdas Reais</t>
  </si>
  <si>
    <t>Meta de Perdas Totais</t>
  </si>
  <si>
    <t>Fonte: Caesb</t>
  </si>
  <si>
    <t xml:space="preserve">Perdas aparentes </t>
  </si>
  <si>
    <t>Perdas reais</t>
  </si>
  <si>
    <r>
      <t>Fator de Eficiência Hídrica (X</t>
    </r>
    <r>
      <rPr>
        <b/>
        <vertAlign val="subscript"/>
        <sz val="11"/>
        <color theme="0"/>
        <rFont val="Calibri"/>
        <family val="2"/>
        <scheme val="minor"/>
      </rPr>
      <t>H</t>
    </r>
    <r>
      <rPr>
        <b/>
        <sz val="11"/>
        <color theme="0"/>
        <rFont val="Calibri"/>
        <family val="2"/>
        <scheme val="minor"/>
      </rPr>
      <t>)</t>
    </r>
  </si>
  <si>
    <t>Meta</t>
  </si>
  <si>
    <r>
      <t>Índice de Perdas Aparentes (IP</t>
    </r>
    <r>
      <rPr>
        <vertAlign val="subscript"/>
        <sz val="11"/>
        <color theme="1"/>
        <rFont val="Calibri"/>
        <family val="2"/>
        <scheme val="minor"/>
      </rPr>
      <t>A</t>
    </r>
    <r>
      <rPr>
        <sz val="11"/>
        <color theme="1"/>
        <rFont val="Calibri"/>
        <family val="2"/>
        <scheme val="minor"/>
      </rPr>
      <t>)</t>
    </r>
  </si>
  <si>
    <r>
      <t>Índice de Perdas Reais (IP</t>
    </r>
    <r>
      <rPr>
        <vertAlign val="subscript"/>
        <sz val="11"/>
        <color theme="1"/>
        <rFont val="Calibri"/>
        <family val="2"/>
        <scheme val="minor"/>
      </rPr>
      <t>R</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</si>
</sst>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0"/>
    <numFmt numFmtId="165" formatCode="0.0000"/>
    <numFmt numFmtId="166" formatCode="#,##0.0000"/>
    <numFmt numFmtId="167" formatCode="0.0"/>
    <numFmt numFmtId="168" formatCode="_(* #,##0.00_);_(* \(#,##0.00\);_(* &quot;-&quot;??_);_(@_)"/>
    <numFmt numFmtId="169" formatCode="_(* #,##0_);_(* \(#,##0\);_(* &quot;-&quot;_);_(@_)"/>
    <numFmt numFmtId="170" formatCode="_-* #,##0_-;\-* #,##0_-;_-* &quot;-&quot;??_-;_-@_-"/>
    <numFmt numFmtId="171" formatCode="_-* #,##0.000_-;\-* #,##0.000_-;_-* &quot;-&quot;??_-;_-@_-"/>
    <numFmt numFmtId="172" formatCode="0.0%"/>
    <numFmt numFmtId="173" formatCode="_(* #,##0.00_);_(* \(#,##0.00\);_(* &quot;-&quot;_);_(@_)"/>
    <numFmt numFmtId="174" formatCode="_-* #,##0.0000_-;\-* #,##0.0000_-;_-* &quot;-&quot;??_-;_-@_-"/>
    <numFmt numFmtId="175" formatCode="[$-416]mmm\-yy;@"/>
    <numFmt numFmtId="176" formatCode="_(&quot;R$ &quot;* #,##0.00_);_(&quot;R$ &quot;* \(#,##0.00\);_(&quot;R$ &quot;* &quot;-&quot;??_);_(@_)"/>
    <numFmt numFmtId="177" formatCode="_(* #,##0.0000_);_(* \(#,##0.0000\);_(* &quot;-&quot;_);_(@_)"/>
    <numFmt numFmtId="178" formatCode="0.00000"/>
    <numFmt numFmtId="179" formatCode="0.000000"/>
    <numFmt numFmtId="180" formatCode="_-* #,##0.000000_-;\-* #,##0.000000_-;_-* &quot;-&quot;????_-;_-@_-"/>
    <numFmt numFmtId="181" formatCode="0.0000%"/>
    <numFmt numFmtId="182" formatCode="0.0000000%"/>
  </numFmts>
  <fonts count="6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i/>
      <sz val="11"/>
      <color theme="1"/>
      <name val="Calibri"/>
      <family val="2"/>
      <scheme val="minor"/>
    </font>
    <font>
      <b/>
      <sz val="11"/>
      <name val="Calibri"/>
      <family val="2"/>
      <scheme val="minor"/>
    </font>
    <font>
      <sz val="10"/>
      <name val="Arial"/>
      <family val="2"/>
    </font>
    <font>
      <sz val="16"/>
      <name val="Arial"/>
      <family val="2"/>
    </font>
    <font>
      <b/>
      <sz val="14"/>
      <color theme="0"/>
      <name val="Arial"/>
      <family val="2"/>
    </font>
    <font>
      <b/>
      <sz val="16"/>
      <color theme="1"/>
      <name val="Arial"/>
      <family val="2"/>
    </font>
    <font>
      <sz val="8"/>
      <name val="Arial"/>
      <family val="2"/>
    </font>
    <font>
      <b/>
      <sz val="10"/>
      <name val="Arial"/>
      <family val="2"/>
    </font>
    <font>
      <b/>
      <sz val="10"/>
      <color theme="0"/>
      <name val="Arial"/>
      <family val="2"/>
    </font>
    <font>
      <sz val="11"/>
      <name val="Arial"/>
      <family val="2"/>
    </font>
    <font>
      <sz val="14"/>
      <name val="Arial"/>
      <family val="2"/>
    </font>
    <font>
      <i/>
      <sz val="16"/>
      <color rgb="FF000000"/>
      <name val="Times New Roman"/>
      <family val="1"/>
    </font>
    <font>
      <b/>
      <i/>
      <sz val="10"/>
      <name val="Arial"/>
      <family val="2"/>
    </font>
    <font>
      <b/>
      <sz val="36"/>
      <color theme="0"/>
      <name val="Arial"/>
      <family val="2"/>
    </font>
    <font>
      <sz val="10"/>
      <color theme="1"/>
      <name val="Arial"/>
      <family val="2"/>
    </font>
    <font>
      <b/>
      <sz val="16"/>
      <color theme="0"/>
      <name val="Arial"/>
      <family val="2"/>
    </font>
    <font>
      <b/>
      <sz val="10"/>
      <color theme="1"/>
      <name val="Arial"/>
      <family val="2"/>
    </font>
    <font>
      <b/>
      <sz val="11"/>
      <color theme="1"/>
      <name val="Arial"/>
      <family val="2"/>
    </font>
    <font>
      <sz val="8"/>
      <name val="Calibri"/>
      <family val="2"/>
      <scheme val="minor"/>
    </font>
    <font>
      <sz val="11"/>
      <color indexed="8"/>
      <name val="Calibri"/>
      <family val="2"/>
    </font>
    <font>
      <b/>
      <sz val="9"/>
      <color rgb="FFFF0000"/>
      <name val="Arial"/>
      <family val="2"/>
    </font>
    <font>
      <sz val="9"/>
      <name val="Arial"/>
      <family val="2"/>
    </font>
    <font>
      <sz val="10"/>
      <color rgb="FF000000"/>
      <name val="Arial"/>
      <family val="2"/>
    </font>
    <font>
      <b/>
      <sz val="13"/>
      <name val="Arial"/>
      <family val="2"/>
    </font>
    <font>
      <sz val="12"/>
      <color rgb="FF000000"/>
      <name val="Calibri"/>
      <family val="2"/>
    </font>
    <font>
      <sz val="12"/>
      <color rgb="FF000000"/>
      <name val="Calibri"/>
      <family val="2"/>
      <scheme val="minor"/>
    </font>
    <font>
      <b/>
      <sz val="10"/>
      <color rgb="FF203764"/>
      <name val="Arial"/>
      <family val="2"/>
    </font>
    <font>
      <sz val="10"/>
      <color rgb="FF203764"/>
      <name val="Arial"/>
      <family val="2"/>
    </font>
    <font>
      <sz val="10"/>
      <color rgb="FFFFFFFF"/>
      <name val="Arial"/>
      <family val="2"/>
    </font>
    <font>
      <b/>
      <sz val="10"/>
      <color rgb="FFC65911"/>
      <name val="Arial"/>
      <family val="2"/>
    </font>
    <font>
      <sz val="11"/>
      <color rgb="FFC65911"/>
      <name val="Calibri"/>
      <family val="2"/>
      <scheme val="minor"/>
    </font>
    <font>
      <b/>
      <sz val="11"/>
      <color rgb="FFC00000"/>
      <name val="Calibri"/>
      <family val="2"/>
      <scheme val="minor"/>
    </font>
    <font>
      <sz val="11"/>
      <color indexed="8"/>
      <name val="Calibri"/>
      <family val="2"/>
      <scheme val="minor"/>
    </font>
    <font>
      <sz val="11"/>
      <color rgb="FF000000"/>
      <name val="Calibri"/>
      <family val="2"/>
    </font>
    <font>
      <b/>
      <sz val="12"/>
      <color theme="0"/>
      <name val="Calibri"/>
      <family val="2"/>
    </font>
    <font>
      <b/>
      <sz val="11"/>
      <color theme="0"/>
      <name val="Calibri"/>
      <family val="2"/>
    </font>
    <font>
      <b/>
      <sz val="10"/>
      <color rgb="FFFF0000"/>
      <name val="Arial"/>
      <family val="2"/>
    </font>
    <font>
      <sz val="12"/>
      <name val="Calibri"/>
      <family val="2"/>
    </font>
    <font>
      <b/>
      <sz val="12"/>
      <name val="Arial"/>
      <family val="2"/>
    </font>
    <font>
      <i/>
      <sz val="14"/>
      <color rgb="FF000000"/>
      <name val="Times New Roman"/>
      <family val="1"/>
    </font>
    <font>
      <sz val="13"/>
      <name val="Arial"/>
      <family val="2"/>
    </font>
    <font>
      <sz val="11"/>
      <color theme="1"/>
      <name val="Times New Roman"/>
      <family val="1"/>
    </font>
    <font>
      <b/>
      <vertAlign val="subscript"/>
      <sz val="11"/>
      <color theme="0"/>
      <name val="Calibri"/>
      <family val="2"/>
      <scheme val="minor"/>
    </font>
    <font>
      <vertAlign val="subscript"/>
      <sz val="11"/>
      <color theme="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9" tint="0.79998168889431442"/>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70ABCF"/>
        <bgColor indexed="64"/>
      </patternFill>
    </fill>
    <fill>
      <patternFill patternType="solid">
        <fgColor theme="4" tint="0.79998168889431442"/>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diagonalDown="1">
      <left/>
      <right/>
      <top/>
      <bottom/>
      <diagonal style="thin">
        <color auto="1"/>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4"/>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style="medium">
        <color indexed="64"/>
      </right>
      <top/>
      <bottom style="medium">
        <color theme="4"/>
      </bottom>
      <diagonal/>
    </border>
  </borders>
  <cellStyleXfs count="5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164" fontId="17" fillId="35" borderId="10"/>
    <xf numFmtId="9" fontId="1" fillId="0" borderId="0" applyFont="0" applyFill="0" applyBorder="0" applyAlignment="0" applyProtection="0"/>
    <xf numFmtId="0" fontId="21" fillId="0" borderId="0"/>
    <xf numFmtId="0" fontId="21" fillId="0" borderId="0"/>
    <xf numFmtId="168" fontId="21" fillId="0" borderId="0" applyFont="0" applyFill="0" applyBorder="0" applyAlignment="0" applyProtection="0"/>
    <xf numFmtId="0" fontId="21" fillId="0" borderId="0"/>
    <xf numFmtId="9" fontId="1" fillId="0" borderId="0" applyFont="0" applyFill="0" applyBorder="0" applyAlignment="0" applyProtection="0"/>
    <xf numFmtId="9" fontId="38" fillId="0" borderId="0" applyFont="0" applyFill="0" applyBorder="0" applyAlignment="0" applyProtection="0"/>
    <xf numFmtId="175" fontId="21" fillId="0" borderId="0">
      <alignment vertical="top"/>
    </xf>
    <xf numFmtId="176" fontId="21" fillId="0" borderId="0" applyFont="0" applyFill="0" applyBorder="0" applyAlignment="0" applyProtection="0"/>
    <xf numFmtId="43" fontId="1" fillId="0" borderId="0" applyFont="0" applyFill="0" applyBorder="0" applyAlignment="0" applyProtection="0"/>
  </cellStyleXfs>
  <cellXfs count="283">
    <xf numFmtId="0" fontId="0" fillId="0" borderId="0" xfId="0"/>
    <xf numFmtId="0" fontId="0" fillId="0" borderId="0" xfId="0" applyAlignment="1">
      <alignment horizontal="center"/>
    </xf>
    <xf numFmtId="0" fontId="20" fillId="0" borderId="0" xfId="0" applyFont="1"/>
    <xf numFmtId="4" fontId="0" fillId="0" borderId="0" xfId="0" applyNumberFormat="1"/>
    <xf numFmtId="0" fontId="21" fillId="0" borderId="0" xfId="45"/>
    <xf numFmtId="0" fontId="22" fillId="0" borderId="0" xfId="45" applyFont="1" applyAlignment="1">
      <alignment vertical="center"/>
    </xf>
    <xf numFmtId="0" fontId="23" fillId="33" borderId="0" xfId="46" applyFont="1" applyFill="1" applyAlignment="1">
      <alignment horizontal="left" vertical="center" indent="1"/>
    </xf>
    <xf numFmtId="0" fontId="24" fillId="33" borderId="0" xfId="0" applyFont="1" applyFill="1"/>
    <xf numFmtId="0" fontId="24" fillId="0" borderId="0" xfId="0" applyFont="1"/>
    <xf numFmtId="0" fontId="21" fillId="0" borderId="0" xfId="45" applyAlignment="1">
      <alignment vertical="center"/>
    </xf>
    <xf numFmtId="0" fontId="25" fillId="0" borderId="0" xfId="45" applyFont="1" applyAlignment="1">
      <alignment vertical="center"/>
    </xf>
    <xf numFmtId="0" fontId="25" fillId="0" borderId="0" xfId="45" applyFont="1"/>
    <xf numFmtId="0" fontId="26" fillId="36" borderId="11" xfId="45" applyFont="1" applyFill="1" applyBorder="1" applyAlignment="1">
      <alignment horizontal="centerContinuous" vertical="center"/>
    </xf>
    <xf numFmtId="0" fontId="21" fillId="0" borderId="12" xfId="46" applyBorder="1" applyAlignment="1">
      <alignment horizontal="left" vertical="center"/>
    </xf>
    <xf numFmtId="0" fontId="26" fillId="36" borderId="11" xfId="45" applyFont="1" applyFill="1" applyBorder="1" applyAlignment="1">
      <alignment vertical="center"/>
    </xf>
    <xf numFmtId="0" fontId="26" fillId="0" borderId="13" xfId="45" applyFont="1" applyBorder="1" applyAlignment="1">
      <alignment vertical="center"/>
    </xf>
    <xf numFmtId="0" fontId="21" fillId="0" borderId="0" xfId="48"/>
    <xf numFmtId="0" fontId="30" fillId="0" borderId="0" xfId="0" applyFont="1" applyAlignment="1">
      <alignment horizontal="left" vertical="center" readingOrder="1"/>
    </xf>
    <xf numFmtId="0" fontId="21" fillId="0" borderId="0" xfId="46"/>
    <xf numFmtId="0" fontId="33" fillId="0" borderId="0" xfId="0" applyFont="1" applyAlignment="1">
      <alignment vertical="center"/>
    </xf>
    <xf numFmtId="0" fontId="33" fillId="0" borderId="0" xfId="0" applyFont="1" applyAlignment="1">
      <alignment horizontal="center" vertical="center"/>
    </xf>
    <xf numFmtId="43" fontId="33" fillId="0" borderId="0" xfId="42" applyFont="1" applyAlignment="1">
      <alignment vertical="center"/>
    </xf>
    <xf numFmtId="0" fontId="34" fillId="33" borderId="0" xfId="46" applyFont="1" applyFill="1" applyAlignment="1">
      <alignment vertical="center"/>
    </xf>
    <xf numFmtId="43" fontId="35" fillId="33" borderId="0" xfId="42" applyFont="1" applyFill="1"/>
    <xf numFmtId="0" fontId="35" fillId="33" borderId="0" xfId="0" applyFont="1" applyFill="1"/>
    <xf numFmtId="43" fontId="24" fillId="33" borderId="0" xfId="42" applyFont="1" applyFill="1"/>
    <xf numFmtId="0" fontId="36" fillId="0" borderId="0" xfId="0" applyFont="1"/>
    <xf numFmtId="0" fontId="35" fillId="0" borderId="0" xfId="0" applyFont="1"/>
    <xf numFmtId="0" fontId="27" fillId="0" borderId="0" xfId="0" applyFont="1" applyAlignment="1">
      <alignment vertical="center"/>
    </xf>
    <xf numFmtId="10" fontId="26" fillId="37" borderId="0" xfId="44" applyNumberFormat="1" applyFont="1" applyFill="1" applyAlignment="1">
      <alignment horizontal="center" vertical="center"/>
    </xf>
    <xf numFmtId="4" fontId="21" fillId="0" borderId="0" xfId="0" applyNumberFormat="1" applyFont="1" applyAlignment="1">
      <alignment vertical="center"/>
    </xf>
    <xf numFmtId="171" fontId="33" fillId="0" borderId="0" xfId="42" applyNumberFormat="1" applyFont="1" applyFill="1" applyBorder="1" applyAlignment="1">
      <alignment horizontal="center" vertical="center"/>
    </xf>
    <xf numFmtId="171" fontId="33" fillId="0" borderId="0" xfId="42" applyNumberFormat="1" applyFont="1" applyAlignment="1">
      <alignment horizontal="center" vertical="center"/>
    </xf>
    <xf numFmtId="0" fontId="18" fillId="0" borderId="0" xfId="0" applyFont="1" applyAlignment="1">
      <alignment horizontal="center"/>
    </xf>
    <xf numFmtId="170" fontId="33" fillId="0" borderId="0" xfId="42" applyNumberFormat="1" applyFont="1" applyFill="1" applyBorder="1" applyAlignment="1">
      <alignment horizontal="center" vertical="center"/>
    </xf>
    <xf numFmtId="170" fontId="33" fillId="0" borderId="0" xfId="42" applyNumberFormat="1" applyFont="1" applyFill="1" applyBorder="1" applyAlignment="1">
      <alignment vertical="center"/>
    </xf>
    <xf numFmtId="14" fontId="35" fillId="0" borderId="0" xfId="0" applyNumberFormat="1" applyFont="1" applyAlignment="1">
      <alignment horizontal="center" vertical="center" wrapText="1"/>
    </xf>
    <xf numFmtId="0" fontId="33" fillId="0" borderId="0" xfId="0" applyFont="1" applyAlignment="1">
      <alignment horizontal="center" vertical="center" wrapText="1"/>
    </xf>
    <xf numFmtId="0" fontId="27" fillId="33" borderId="0" xfId="0" applyFont="1" applyFill="1" applyAlignment="1">
      <alignment vertical="center"/>
    </xf>
    <xf numFmtId="0" fontId="0" fillId="0" borderId="17" xfId="0" applyBorder="1"/>
    <xf numFmtId="17" fontId="26" fillId="0" borderId="0" xfId="51" applyNumberFormat="1" applyFont="1" applyAlignment="1">
      <alignment horizontal="center" vertical="center"/>
    </xf>
    <xf numFmtId="3" fontId="21" fillId="0" borderId="0" xfId="51" applyNumberFormat="1" applyAlignment="1">
      <alignment vertical="center"/>
    </xf>
    <xf numFmtId="49" fontId="33" fillId="0" borderId="0" xfId="42" applyNumberFormat="1" applyFont="1" applyFill="1" applyBorder="1" applyAlignment="1">
      <alignment horizontal="center" vertical="center"/>
    </xf>
    <xf numFmtId="0" fontId="21" fillId="38" borderId="0" xfId="46" applyFill="1"/>
    <xf numFmtId="0" fontId="18" fillId="0" borderId="0" xfId="0" applyFont="1" applyAlignment="1">
      <alignment horizontal="center" vertical="center"/>
    </xf>
    <xf numFmtId="0" fontId="21" fillId="39" borderId="0" xfId="46" applyFill="1"/>
    <xf numFmtId="0" fontId="32" fillId="39" borderId="0" xfId="46" applyFont="1" applyFill="1" applyAlignment="1">
      <alignment vertical="center"/>
    </xf>
    <xf numFmtId="0" fontId="21" fillId="40" borderId="0" xfId="46" applyFill="1"/>
    <xf numFmtId="0" fontId="32" fillId="40" borderId="0" xfId="46" applyFont="1" applyFill="1" applyAlignment="1">
      <alignment vertical="center"/>
    </xf>
    <xf numFmtId="0" fontId="21" fillId="34" borderId="0" xfId="46" applyFill="1"/>
    <xf numFmtId="0" fontId="21" fillId="41" borderId="0" xfId="46" applyFill="1"/>
    <xf numFmtId="0" fontId="32" fillId="41" borderId="0" xfId="46" applyFont="1" applyFill="1" applyAlignment="1">
      <alignment vertical="center"/>
    </xf>
    <xf numFmtId="0" fontId="0" fillId="0" borderId="0" xfId="0" applyAlignment="1">
      <alignment horizontal="left"/>
    </xf>
    <xf numFmtId="14" fontId="26" fillId="37" borderId="17" xfId="0" applyNumberFormat="1" applyFont="1" applyFill="1" applyBorder="1" applyAlignment="1">
      <alignment vertical="center"/>
    </xf>
    <xf numFmtId="43" fontId="33" fillId="0" borderId="0" xfId="42" applyFont="1" applyFill="1" applyAlignment="1">
      <alignment vertical="center"/>
    </xf>
    <xf numFmtId="164" fontId="33" fillId="0" borderId="0" xfId="0" applyNumberFormat="1" applyFont="1" applyAlignment="1">
      <alignment vertical="center"/>
    </xf>
    <xf numFmtId="0" fontId="26" fillId="0" borderId="17" xfId="45" applyFont="1" applyBorder="1" applyAlignment="1">
      <alignment horizontal="center" vertical="center"/>
    </xf>
    <xf numFmtId="171" fontId="35" fillId="33" borderId="0" xfId="42" applyNumberFormat="1" applyFont="1" applyFill="1" applyAlignment="1">
      <alignment horizontal="center"/>
    </xf>
    <xf numFmtId="171" fontId="24" fillId="33" borderId="0" xfId="42" applyNumberFormat="1" applyFont="1" applyFill="1" applyAlignment="1">
      <alignment horizontal="center"/>
    </xf>
    <xf numFmtId="171" fontId="26" fillId="37" borderId="17" xfId="44" applyNumberFormat="1" applyFont="1" applyFill="1" applyBorder="1" applyAlignment="1">
      <alignment horizontal="center" vertical="center"/>
    </xf>
    <xf numFmtId="14" fontId="26" fillId="37" borderId="17" xfId="0" applyNumberFormat="1" applyFont="1" applyFill="1" applyBorder="1" applyAlignment="1">
      <alignment horizontal="center" vertical="center"/>
    </xf>
    <xf numFmtId="43" fontId="35" fillId="33" borderId="0" xfId="42" applyFont="1" applyFill="1" applyAlignment="1"/>
    <xf numFmtId="43" fontId="24" fillId="33" borderId="0" xfId="42" applyFont="1" applyFill="1" applyAlignment="1"/>
    <xf numFmtId="0" fontId="35" fillId="33" borderId="0" xfId="0" applyFont="1" applyFill="1" applyAlignment="1">
      <alignment horizontal="center"/>
    </xf>
    <xf numFmtId="0" fontId="24" fillId="33" borderId="0" xfId="0" applyFont="1" applyFill="1" applyAlignment="1">
      <alignment horizontal="center"/>
    </xf>
    <xf numFmtId="0" fontId="1" fillId="0" borderId="0" xfId="0" applyFont="1" applyAlignment="1">
      <alignment horizontal="center" vertical="center"/>
    </xf>
    <xf numFmtId="171" fontId="51" fillId="0" borderId="0" xfId="0" applyNumberFormat="1" applyFont="1" applyAlignment="1">
      <alignment horizontal="center" vertical="center"/>
    </xf>
    <xf numFmtId="171" fontId="51" fillId="0" borderId="0" xfId="0" applyNumberFormat="1" applyFont="1" applyAlignment="1">
      <alignment vertical="center"/>
    </xf>
    <xf numFmtId="49" fontId="16" fillId="0" borderId="0" xfId="42" applyNumberFormat="1" applyFont="1" applyBorder="1" applyAlignment="1">
      <alignment horizontal="center" vertical="center"/>
    </xf>
    <xf numFmtId="172" fontId="1" fillId="0" borderId="0" xfId="44" applyNumberFormat="1" applyFont="1" applyFill="1" applyBorder="1" applyAlignment="1">
      <alignment horizontal="center" vertical="center"/>
    </xf>
    <xf numFmtId="171" fontId="1" fillId="0" borderId="0" xfId="42" applyNumberFormat="1" applyFont="1" applyFill="1" applyBorder="1" applyAlignment="1">
      <alignment horizontal="center" vertical="center"/>
    </xf>
    <xf numFmtId="43" fontId="1" fillId="0" borderId="0" xfId="42" applyFont="1" applyAlignment="1">
      <alignment vertical="center"/>
    </xf>
    <xf numFmtId="171" fontId="1" fillId="0" borderId="0" xfId="42" applyNumberFormat="1" applyFont="1" applyAlignment="1">
      <alignment horizontal="center" vertical="center"/>
    </xf>
    <xf numFmtId="43" fontId="1" fillId="0" borderId="0" xfId="42" applyFont="1" applyFill="1" applyAlignment="1">
      <alignment vertical="center"/>
    </xf>
    <xf numFmtId="0" fontId="1" fillId="0" borderId="0" xfId="0" applyFont="1" applyAlignment="1">
      <alignment vertical="center"/>
    </xf>
    <xf numFmtId="0" fontId="0" fillId="37" borderId="0" xfId="0" applyFill="1"/>
    <xf numFmtId="180" fontId="21" fillId="0" borderId="0" xfId="45" applyNumberFormat="1"/>
    <xf numFmtId="43" fontId="20" fillId="0" borderId="0" xfId="42" applyFont="1" applyFill="1" applyBorder="1" applyAlignment="1">
      <alignment horizontal="center" vertical="center"/>
    </xf>
    <xf numFmtId="164" fontId="18" fillId="0" borderId="0" xfId="0" applyNumberFormat="1" applyFont="1" applyAlignment="1">
      <alignment vertical="center"/>
    </xf>
    <xf numFmtId="0" fontId="23" fillId="33" borderId="0" xfId="46" applyFont="1" applyFill="1" applyAlignment="1">
      <alignment vertical="center"/>
    </xf>
    <xf numFmtId="174" fontId="21" fillId="37" borderId="0" xfId="42" applyNumberFormat="1" applyFont="1" applyFill="1" applyBorder="1"/>
    <xf numFmtId="10" fontId="33" fillId="0" borderId="0" xfId="0" applyNumberFormat="1" applyFont="1" applyAlignment="1">
      <alignment vertical="center"/>
    </xf>
    <xf numFmtId="14" fontId="42" fillId="37" borderId="0" xfId="0" applyNumberFormat="1" applyFont="1" applyFill="1" applyAlignment="1">
      <alignment vertical="center"/>
    </xf>
    <xf numFmtId="2" fontId="42" fillId="37" borderId="0" xfId="0" applyNumberFormat="1" applyFont="1" applyFill="1" applyAlignment="1">
      <alignment horizontal="center" vertical="center"/>
    </xf>
    <xf numFmtId="10" fontId="42" fillId="37" borderId="0" xfId="44" applyNumberFormat="1" applyFont="1" applyFill="1" applyBorder="1" applyAlignment="1">
      <alignment vertical="center"/>
    </xf>
    <xf numFmtId="165" fontId="42" fillId="0" borderId="0" xfId="44" applyNumberFormat="1" applyFont="1" applyFill="1" applyBorder="1" applyAlignment="1">
      <alignment vertical="center"/>
    </xf>
    <xf numFmtId="43" fontId="13" fillId="0" borderId="0" xfId="42" applyFont="1" applyFill="1" applyBorder="1" applyAlignment="1">
      <alignment horizontal="center" vertical="center"/>
    </xf>
    <xf numFmtId="0" fontId="21" fillId="37" borderId="0" xfId="45" applyFill="1"/>
    <xf numFmtId="0" fontId="21" fillId="37" borderId="0" xfId="45" applyFill="1" applyAlignment="1">
      <alignment vertical="center"/>
    </xf>
    <xf numFmtId="175" fontId="39" fillId="37" borderId="0" xfId="51" applyFont="1" applyFill="1" applyAlignment="1">
      <alignment vertical="center"/>
    </xf>
    <xf numFmtId="175" fontId="40" fillId="37" borderId="0" xfId="51" applyFont="1" applyFill="1" applyAlignment="1">
      <alignment vertical="center"/>
    </xf>
    <xf numFmtId="175" fontId="40" fillId="37" borderId="0" xfId="51" applyFont="1" applyFill="1">
      <alignment vertical="top"/>
    </xf>
    <xf numFmtId="0" fontId="33" fillId="37" borderId="0" xfId="0" applyFont="1" applyFill="1" applyAlignment="1">
      <alignment vertical="center"/>
    </xf>
    <xf numFmtId="174" fontId="21" fillId="37" borderId="0" xfId="42" applyNumberFormat="1" applyFont="1" applyFill="1" applyBorder="1" applyAlignment="1">
      <alignment vertical="center"/>
    </xf>
    <xf numFmtId="17" fontId="21" fillId="37" borderId="0" xfId="51" applyNumberFormat="1" applyFill="1" applyAlignment="1">
      <alignment horizontal="left" vertical="center"/>
    </xf>
    <xf numFmtId="165" fontId="21" fillId="37" borderId="0" xfId="44" applyNumberFormat="1" applyFont="1" applyFill="1" applyBorder="1" applyAlignment="1" applyProtection="1">
      <alignment vertical="center"/>
    </xf>
    <xf numFmtId="165" fontId="21" fillId="37" borderId="0" xfId="44" applyNumberFormat="1" applyFont="1" applyFill="1" applyBorder="1" applyAlignment="1">
      <alignment vertical="center"/>
    </xf>
    <xf numFmtId="3" fontId="21" fillId="37" borderId="0" xfId="51" applyNumberFormat="1" applyFill="1" applyAlignment="1">
      <alignment vertical="center"/>
    </xf>
    <xf numFmtId="17" fontId="21" fillId="37" borderId="19" xfId="51" applyNumberFormat="1" applyFill="1" applyBorder="1" applyAlignment="1">
      <alignment horizontal="left" vertical="center"/>
    </xf>
    <xf numFmtId="165" fontId="21" fillId="37" borderId="19" xfId="52" applyNumberFormat="1" applyFont="1" applyFill="1" applyBorder="1" applyAlignment="1" applyProtection="1">
      <alignment vertical="center"/>
    </xf>
    <xf numFmtId="165" fontId="21" fillId="37" borderId="0" xfId="52" applyNumberFormat="1" applyFont="1" applyFill="1" applyBorder="1" applyAlignment="1">
      <alignment vertical="center"/>
    </xf>
    <xf numFmtId="3" fontId="21" fillId="37" borderId="20" xfId="51" applyNumberFormat="1" applyFill="1" applyBorder="1" applyAlignment="1">
      <alignment vertical="center"/>
    </xf>
    <xf numFmtId="17" fontId="21" fillId="37" borderId="0" xfId="51" applyNumberFormat="1" applyFill="1" applyAlignment="1">
      <alignment horizontal="center" vertical="center"/>
    </xf>
    <xf numFmtId="165" fontId="47" fillId="37" borderId="0" xfId="52" applyNumberFormat="1" applyFont="1" applyFill="1" applyAlignment="1">
      <alignment horizontal="center" vertical="center"/>
    </xf>
    <xf numFmtId="175" fontId="21" fillId="37" borderId="0" xfId="51" applyFill="1" applyAlignment="1">
      <alignment vertical="center"/>
    </xf>
    <xf numFmtId="165" fontId="47" fillId="37" borderId="0" xfId="51" applyNumberFormat="1" applyFont="1" applyFill="1" applyAlignment="1">
      <alignment horizontal="center" vertical="center"/>
    </xf>
    <xf numFmtId="174" fontId="21" fillId="37" borderId="0" xfId="42" applyNumberFormat="1" applyFont="1" applyFill="1" applyBorder="1" applyAlignment="1">
      <alignment horizontal="center" vertical="center"/>
    </xf>
    <xf numFmtId="0" fontId="21" fillId="37" borderId="0" xfId="45" applyFill="1" applyAlignment="1">
      <alignment horizontal="center"/>
    </xf>
    <xf numFmtId="179" fontId="21" fillId="37" borderId="0" xfId="51" applyNumberFormat="1" applyFill="1" applyAlignment="1">
      <alignment vertical="center"/>
    </xf>
    <xf numFmtId="175" fontId="45" fillId="37" borderId="0" xfId="51" applyFont="1" applyFill="1" applyAlignment="1">
      <alignment horizontal="center" vertical="center"/>
    </xf>
    <xf numFmtId="175" fontId="48" fillId="37" borderId="0" xfId="51" applyFont="1" applyFill="1" applyAlignment="1">
      <alignment horizontal="center" vertical="center"/>
    </xf>
    <xf numFmtId="0" fontId="50" fillId="37" borderId="0" xfId="0" applyFont="1" applyFill="1" applyAlignment="1">
      <alignment horizontal="center" vertical="center"/>
    </xf>
    <xf numFmtId="0" fontId="21" fillId="37" borderId="20" xfId="45" applyFill="1" applyBorder="1" applyAlignment="1">
      <alignment horizontal="center"/>
    </xf>
    <xf numFmtId="174" fontId="21" fillId="37" borderId="20" xfId="42" applyNumberFormat="1" applyFont="1" applyFill="1" applyBorder="1"/>
    <xf numFmtId="175" fontId="21" fillId="37" borderId="0" xfId="51" applyFill="1" applyAlignment="1">
      <alignment horizontal="right" vertical="center"/>
    </xf>
    <xf numFmtId="178" fontId="46" fillId="37" borderId="0" xfId="51" applyNumberFormat="1" applyFont="1" applyFill="1" applyAlignment="1">
      <alignment horizontal="center" vertical="center"/>
    </xf>
    <xf numFmtId="178" fontId="49" fillId="37" borderId="0" xfId="0" applyNumberFormat="1" applyFont="1" applyFill="1"/>
    <xf numFmtId="178" fontId="16" fillId="37" borderId="0" xfId="0" applyNumberFormat="1" applyFont="1" applyFill="1"/>
    <xf numFmtId="175" fontId="26" fillId="37" borderId="0" xfId="51" applyFont="1" applyFill="1" applyAlignment="1">
      <alignment vertical="center" wrapText="1"/>
    </xf>
    <xf numFmtId="10" fontId="26" fillId="37" borderId="0" xfId="44" applyNumberFormat="1" applyFont="1" applyFill="1" applyBorder="1" applyAlignment="1">
      <alignment horizontal="right" vertical="center" wrapText="1"/>
    </xf>
    <xf numFmtId="2" fontId="26" fillId="37" borderId="0" xfId="51" applyNumberFormat="1" applyFont="1" applyFill="1" applyAlignment="1">
      <alignment horizontal="right" vertical="center" wrapText="1"/>
    </xf>
    <xf numFmtId="175" fontId="26" fillId="37" borderId="0" xfId="51" applyFont="1" applyFill="1" applyAlignment="1">
      <alignment horizontal="right" vertical="center" wrapText="1"/>
    </xf>
    <xf numFmtId="165" fontId="26" fillId="37" borderId="0" xfId="51" applyNumberFormat="1" applyFont="1" applyFill="1" applyAlignment="1">
      <alignment horizontal="center" vertical="center" wrapText="1"/>
    </xf>
    <xf numFmtId="169" fontId="26" fillId="37" borderId="0" xfId="47" applyNumberFormat="1" applyFont="1" applyFill="1" applyBorder="1"/>
    <xf numFmtId="43" fontId="26" fillId="37" borderId="0" xfId="42" applyFont="1" applyFill="1" applyBorder="1" applyAlignment="1">
      <alignment horizontal="center" vertical="center"/>
    </xf>
    <xf numFmtId="169" fontId="21" fillId="37" borderId="0" xfId="47" applyNumberFormat="1" applyFont="1" applyFill="1" applyBorder="1"/>
    <xf numFmtId="173" fontId="21" fillId="37" borderId="0" xfId="47" applyNumberFormat="1" applyFont="1" applyFill="1" applyBorder="1"/>
    <xf numFmtId="10" fontId="21" fillId="37" borderId="0" xfId="44" applyNumberFormat="1" applyFont="1" applyFill="1" applyBorder="1" applyAlignment="1">
      <alignment vertical="center"/>
    </xf>
    <xf numFmtId="175" fontId="27" fillId="37" borderId="0" xfId="51" applyFont="1" applyFill="1" applyAlignment="1">
      <alignment horizontal="center" vertical="center" wrapText="1"/>
    </xf>
    <xf numFmtId="169" fontId="27" fillId="37" borderId="0" xfId="47" applyNumberFormat="1" applyFont="1" applyFill="1" applyBorder="1" applyAlignment="1">
      <alignment vertical="center"/>
    </xf>
    <xf numFmtId="43" fontId="21" fillId="37" borderId="0" xfId="42" applyFont="1" applyFill="1" applyBorder="1" applyAlignment="1">
      <alignment vertical="center"/>
    </xf>
    <xf numFmtId="175" fontId="41" fillId="37" borderId="0" xfId="51" applyFont="1" applyFill="1" applyAlignment="1">
      <alignment vertical="center" wrapText="1"/>
    </xf>
    <xf numFmtId="4" fontId="21" fillId="37" borderId="0" xfId="52" applyNumberFormat="1" applyFont="1" applyFill="1" applyBorder="1" applyAlignment="1" applyProtection="1">
      <alignment vertical="center"/>
    </xf>
    <xf numFmtId="175" fontId="21" fillId="37" borderId="0" xfId="51" applyFill="1">
      <alignment vertical="top"/>
    </xf>
    <xf numFmtId="0" fontId="36" fillId="37" borderId="0" xfId="0" applyFont="1" applyFill="1"/>
    <xf numFmtId="0" fontId="24" fillId="37" borderId="0" xfId="0" applyFont="1" applyFill="1"/>
    <xf numFmtId="175" fontId="26" fillId="37" borderId="18" xfId="51" applyFont="1" applyFill="1" applyBorder="1" applyAlignment="1">
      <alignment horizontal="center" vertical="center" wrapText="1"/>
    </xf>
    <xf numFmtId="175" fontId="26" fillId="37" borderId="18" xfId="51" applyFont="1" applyFill="1" applyBorder="1" applyAlignment="1">
      <alignment horizontal="center" vertical="center"/>
    </xf>
    <xf numFmtId="0" fontId="31" fillId="0" borderId="0" xfId="48" applyFont="1" applyAlignment="1">
      <alignment horizontal="left" wrapText="1"/>
    </xf>
    <xf numFmtId="175" fontId="26" fillId="37" borderId="0" xfId="51" applyFont="1" applyFill="1" applyAlignment="1">
      <alignment horizontal="center" vertical="center" wrapText="1"/>
    </xf>
    <xf numFmtId="177" fontId="41" fillId="37" borderId="0" xfId="47" applyNumberFormat="1" applyFont="1" applyFill="1" applyBorder="1" applyAlignment="1">
      <alignment vertical="center"/>
    </xf>
    <xf numFmtId="166" fontId="41" fillId="37" borderId="0" xfId="51" applyNumberFormat="1" applyFont="1" applyFill="1" applyAlignment="1">
      <alignment vertical="center"/>
    </xf>
    <xf numFmtId="173" fontId="41" fillId="37" borderId="20" xfId="47" applyNumberFormat="1" applyFont="1" applyFill="1" applyBorder="1" applyAlignment="1">
      <alignment vertical="center"/>
    </xf>
    <xf numFmtId="0" fontId="56" fillId="0" borderId="21" xfId="0" applyFont="1" applyBorder="1" applyAlignment="1">
      <alignment horizontal="left" vertical="center" wrapText="1"/>
    </xf>
    <xf numFmtId="0" fontId="18" fillId="0" borderId="21" xfId="0" applyFont="1" applyBorder="1" applyAlignment="1">
      <alignment horizontal="center" vertical="center" wrapText="1"/>
    </xf>
    <xf numFmtId="0" fontId="16" fillId="0" borderId="21" xfId="42" applyNumberFormat="1" applyFont="1" applyBorder="1" applyAlignment="1">
      <alignment horizontal="center" vertical="center"/>
    </xf>
    <xf numFmtId="172" fontId="1" fillId="0" borderId="21" xfId="44" applyNumberFormat="1" applyFont="1" applyFill="1" applyBorder="1" applyAlignment="1">
      <alignment horizontal="center" vertical="center"/>
    </xf>
    <xf numFmtId="164" fontId="51" fillId="0" borderId="21" xfId="0" applyNumberFormat="1" applyFont="1" applyBorder="1"/>
    <xf numFmtId="164" fontId="51" fillId="0" borderId="21" xfId="0" applyNumberFormat="1" applyFont="1" applyBorder="1" applyAlignment="1">
      <alignment horizontal="right"/>
    </xf>
    <xf numFmtId="171" fontId="1" fillId="0" borderId="21" xfId="42" applyNumberFormat="1" applyFont="1" applyFill="1" applyBorder="1" applyAlignment="1">
      <alignment horizontal="center" vertical="center"/>
    </xf>
    <xf numFmtId="0" fontId="1" fillId="0" borderId="21" xfId="0" applyFont="1" applyBorder="1" applyAlignment="1">
      <alignment horizontal="center" vertical="center"/>
    </xf>
    <xf numFmtId="0" fontId="13" fillId="33" borderId="21" xfId="0" applyFont="1" applyFill="1" applyBorder="1" applyAlignment="1">
      <alignment horizontal="center" vertical="center"/>
    </xf>
    <xf numFmtId="14" fontId="27" fillId="33" borderId="21" xfId="0" applyNumberFormat="1" applyFont="1" applyFill="1" applyBorder="1" applyAlignment="1">
      <alignment horizontal="center" vertical="center" wrapText="1"/>
    </xf>
    <xf numFmtId="0" fontId="53" fillId="33" borderId="21" xfId="0" applyFont="1" applyFill="1" applyBorder="1" applyAlignment="1">
      <alignment horizontal="center" vertical="center" wrapText="1"/>
    </xf>
    <xf numFmtId="0" fontId="21" fillId="0" borderId="24" xfId="45" applyBorder="1"/>
    <xf numFmtId="0" fontId="21" fillId="0" borderId="11" xfId="45" applyBorder="1"/>
    <xf numFmtId="0" fontId="0" fillId="37" borderId="25" xfId="0" applyFill="1" applyBorder="1"/>
    <xf numFmtId="0" fontId="21" fillId="0" borderId="26" xfId="45" applyBorder="1"/>
    <xf numFmtId="0" fontId="0" fillId="37" borderId="27" xfId="0" applyFill="1" applyBorder="1"/>
    <xf numFmtId="0" fontId="21" fillId="0" borderId="26" xfId="45" applyBorder="1" applyAlignment="1">
      <alignment vertical="center"/>
    </xf>
    <xf numFmtId="0" fontId="21" fillId="37" borderId="27" xfId="45" applyFill="1" applyBorder="1" applyAlignment="1">
      <alignment vertical="center"/>
    </xf>
    <xf numFmtId="0" fontId="21" fillId="0" borderId="0" xfId="46" applyAlignment="1">
      <alignment vertical="center"/>
    </xf>
    <xf numFmtId="0" fontId="26" fillId="0" borderId="0" xfId="46" applyFont="1" applyAlignment="1">
      <alignment vertical="center"/>
    </xf>
    <xf numFmtId="9" fontId="21" fillId="37" borderId="27" xfId="44" applyFont="1" applyFill="1" applyBorder="1" applyAlignment="1">
      <alignment vertical="center"/>
    </xf>
    <xf numFmtId="0" fontId="21" fillId="0" borderId="0" xfId="46" applyAlignment="1">
      <alignment horizontal="left" vertical="center" indent="1"/>
    </xf>
    <xf numFmtId="0" fontId="26" fillId="0" borderId="0" xfId="45" applyFont="1" applyAlignment="1">
      <alignment vertical="center"/>
    </xf>
    <xf numFmtId="10" fontId="27" fillId="37" borderId="27" xfId="44" applyNumberFormat="1" applyFont="1" applyFill="1" applyBorder="1" applyAlignment="1">
      <alignment vertical="center"/>
    </xf>
    <xf numFmtId="0" fontId="21" fillId="0" borderId="28" xfId="45" applyBorder="1" applyAlignment="1">
      <alignment vertical="center"/>
    </xf>
    <xf numFmtId="0" fontId="21" fillId="0" borderId="17" xfId="46" applyBorder="1" applyAlignment="1">
      <alignment vertical="center"/>
    </xf>
    <xf numFmtId="0" fontId="21" fillId="0" borderId="17" xfId="45" applyBorder="1" applyAlignment="1">
      <alignment vertical="center"/>
    </xf>
    <xf numFmtId="0" fontId="21" fillId="37" borderId="29" xfId="45" applyFill="1" applyBorder="1" applyAlignment="1">
      <alignment vertical="center"/>
    </xf>
    <xf numFmtId="0" fontId="0" fillId="37" borderId="30" xfId="0" applyFill="1" applyBorder="1"/>
    <xf numFmtId="0" fontId="57" fillId="36" borderId="11" xfId="45" applyFont="1" applyFill="1" applyBorder="1" applyAlignment="1">
      <alignment horizontal="centerContinuous" vertical="center"/>
    </xf>
    <xf numFmtId="0" fontId="58" fillId="0" borderId="0" xfId="0" applyFont="1" applyAlignment="1">
      <alignment horizontal="left" vertical="center" readingOrder="1"/>
    </xf>
    <xf numFmtId="0" fontId="0" fillId="33" borderId="0" xfId="0" applyFill="1"/>
    <xf numFmtId="0" fontId="0" fillId="0" borderId="31" xfId="0" applyBorder="1"/>
    <xf numFmtId="0" fontId="33" fillId="0" borderId="32" xfId="0" applyFont="1" applyBorder="1" applyAlignment="1">
      <alignment vertical="center"/>
    </xf>
    <xf numFmtId="0" fontId="33" fillId="0" borderId="32" xfId="0" applyFont="1" applyBorder="1" applyAlignment="1">
      <alignment horizontal="center" vertical="center"/>
    </xf>
    <xf numFmtId="43" fontId="33" fillId="0" borderId="32" xfId="42" applyFont="1" applyBorder="1" applyAlignment="1">
      <alignment vertical="center"/>
    </xf>
    <xf numFmtId="0" fontId="33" fillId="0" borderId="33" xfId="0" applyFont="1" applyBorder="1" applyAlignment="1">
      <alignment vertical="center"/>
    </xf>
    <xf numFmtId="0" fontId="0" fillId="37" borderId="34" xfId="0" applyFill="1" applyBorder="1"/>
    <xf numFmtId="165" fontId="42" fillId="0" borderId="35" xfId="44" applyNumberFormat="1" applyFont="1" applyFill="1" applyBorder="1" applyAlignment="1">
      <alignment vertical="center"/>
    </xf>
    <xf numFmtId="0" fontId="0" fillId="37" borderId="36" xfId="0" applyFill="1" applyBorder="1"/>
    <xf numFmtId="14" fontId="42" fillId="37" borderId="37" xfId="0" applyNumberFormat="1" applyFont="1" applyFill="1" applyBorder="1" applyAlignment="1">
      <alignment vertical="center"/>
    </xf>
    <xf numFmtId="2" fontId="42" fillId="37" borderId="37" xfId="0" applyNumberFormat="1" applyFont="1" applyFill="1" applyBorder="1" applyAlignment="1">
      <alignment horizontal="center" vertical="center"/>
    </xf>
    <xf numFmtId="10" fontId="42" fillId="37" borderId="37" xfId="44" applyNumberFormat="1" applyFont="1" applyFill="1" applyBorder="1" applyAlignment="1">
      <alignment vertical="center"/>
    </xf>
    <xf numFmtId="165" fontId="42" fillId="0" borderId="38" xfId="44" applyNumberFormat="1" applyFont="1" applyFill="1" applyBorder="1" applyAlignment="1">
      <alignment vertical="center"/>
    </xf>
    <xf numFmtId="0" fontId="19" fillId="0" borderId="34" xfId="0" applyFont="1" applyBorder="1" applyAlignment="1">
      <alignment horizontal="left"/>
    </xf>
    <xf numFmtId="0" fontId="19" fillId="0" borderId="0" xfId="0" applyFont="1" applyAlignment="1">
      <alignment horizontal="left"/>
    </xf>
    <xf numFmtId="0" fontId="19" fillId="0" borderId="35" xfId="0" applyFont="1"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0" fillId="0" borderId="39"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36" fillId="33" borderId="0" xfId="0" applyFont="1" applyFill="1"/>
    <xf numFmtId="9" fontId="0" fillId="37" borderId="21" xfId="44" applyFont="1" applyFill="1" applyBorder="1" applyAlignment="1">
      <alignment horizontal="center" vertical="center"/>
    </xf>
    <xf numFmtId="9" fontId="52" fillId="37" borderId="21" xfId="0" applyNumberFormat="1" applyFont="1" applyFill="1" applyBorder="1" applyAlignment="1">
      <alignment horizontal="center" vertical="center" wrapText="1"/>
    </xf>
    <xf numFmtId="10" fontId="52" fillId="37" borderId="21" xfId="44" applyNumberFormat="1" applyFont="1" applyFill="1" applyBorder="1" applyAlignment="1">
      <alignment horizontal="center" vertical="center" wrapText="1"/>
    </xf>
    <xf numFmtId="10" fontId="52" fillId="37" borderId="21" xfId="0" applyNumberFormat="1" applyFont="1" applyFill="1" applyBorder="1" applyAlignment="1">
      <alignment horizontal="center" vertical="center" wrapText="1"/>
    </xf>
    <xf numFmtId="172" fontId="0" fillId="37" borderId="21" xfId="44" applyNumberFormat="1" applyFont="1" applyFill="1" applyBorder="1" applyAlignment="1">
      <alignment horizontal="center" vertical="center"/>
    </xf>
    <xf numFmtId="0" fontId="52" fillId="37" borderId="21" xfId="0" applyFont="1" applyFill="1" applyBorder="1" applyAlignment="1">
      <alignment horizontal="center" vertical="center" wrapText="1"/>
    </xf>
    <xf numFmtId="0" fontId="43" fillId="37" borderId="21" xfId="0" applyFont="1" applyFill="1" applyBorder="1" applyAlignment="1">
      <alignment horizontal="center" vertical="center" wrapText="1"/>
    </xf>
    <xf numFmtId="0" fontId="21" fillId="0" borderId="0" xfId="45" applyAlignment="1">
      <alignment horizontal="center" vertical="center"/>
    </xf>
    <xf numFmtId="0" fontId="21" fillId="0" borderId="20" xfId="45" applyBorder="1" applyAlignment="1">
      <alignment horizontal="center" vertical="center"/>
    </xf>
    <xf numFmtId="2" fontId="52" fillId="37" borderId="21" xfId="42" applyNumberFormat="1" applyFont="1" applyFill="1" applyBorder="1" applyAlignment="1">
      <alignment horizontal="center" vertical="center" wrapText="1"/>
    </xf>
    <xf numFmtId="9" fontId="18" fillId="0" borderId="0" xfId="44" applyFont="1" applyAlignment="1">
      <alignment horizontal="center" vertical="center"/>
    </xf>
    <xf numFmtId="0" fontId="0" fillId="0" borderId="21" xfId="0" applyBorder="1" applyAlignment="1">
      <alignment horizontal="center" vertical="center"/>
    </xf>
    <xf numFmtId="0" fontId="18" fillId="0" borderId="21" xfId="0" applyFont="1" applyBorder="1" applyAlignment="1">
      <alignment horizontal="center" vertical="center"/>
    </xf>
    <xf numFmtId="2" fontId="0" fillId="37" borderId="21" xfId="42" applyNumberFormat="1" applyFont="1" applyFill="1" applyBorder="1" applyAlignment="1">
      <alignment horizontal="center" vertical="center"/>
    </xf>
    <xf numFmtId="2" fontId="0" fillId="37" borderId="21" xfId="0" applyNumberFormat="1" applyFill="1" applyBorder="1" applyAlignment="1">
      <alignment horizontal="center" vertical="center"/>
    </xf>
    <xf numFmtId="167" fontId="0" fillId="37" borderId="21" xfId="0" applyNumberFormat="1" applyFill="1" applyBorder="1" applyAlignment="1">
      <alignment horizontal="center" vertical="center"/>
    </xf>
    <xf numFmtId="10" fontId="59" fillId="37" borderId="0" xfId="44" applyNumberFormat="1" applyFont="1" applyFill="1" applyBorder="1" applyAlignment="1">
      <alignment vertical="center"/>
    </xf>
    <xf numFmtId="0" fontId="0" fillId="37" borderId="21" xfId="0" applyFill="1" applyBorder="1" applyAlignment="1">
      <alignment horizontal="center" vertical="center"/>
    </xf>
    <xf numFmtId="0" fontId="56" fillId="37" borderId="21" xfId="0" applyFont="1" applyFill="1" applyBorder="1" applyAlignment="1">
      <alignment horizontal="left" vertical="center" wrapText="1"/>
    </xf>
    <xf numFmtId="0" fontId="18" fillId="37" borderId="21" xfId="0" applyFont="1" applyFill="1" applyBorder="1" applyAlignment="1">
      <alignment horizontal="center" vertical="center"/>
    </xf>
    <xf numFmtId="10" fontId="0" fillId="37" borderId="21" xfId="44" applyNumberFormat="1" applyFont="1" applyFill="1" applyBorder="1" applyAlignment="1">
      <alignment horizontal="center" vertical="center"/>
    </xf>
    <xf numFmtId="182" fontId="21" fillId="0" borderId="0" xfId="45" applyNumberFormat="1" applyAlignment="1">
      <alignment vertical="center"/>
    </xf>
    <xf numFmtId="0" fontId="21" fillId="0" borderId="0" xfId="0" applyFont="1" applyAlignment="1">
      <alignment vertical="center"/>
    </xf>
    <xf numFmtId="0" fontId="27" fillId="42" borderId="13" xfId="45" applyFont="1" applyFill="1" applyBorder="1" applyAlignment="1">
      <alignment vertical="center"/>
    </xf>
    <xf numFmtId="181" fontId="21" fillId="37" borderId="0" xfId="44" applyNumberFormat="1" applyFont="1" applyFill="1" applyBorder="1"/>
    <xf numFmtId="0" fontId="60" fillId="0" borderId="0" xfId="0" applyFont="1"/>
    <xf numFmtId="0" fontId="0" fillId="0" borderId="0" xfId="0" applyAlignment="1">
      <alignment vertical="center"/>
    </xf>
    <xf numFmtId="0" fontId="13" fillId="33" borderId="21" xfId="0" applyFont="1" applyFill="1" applyBorder="1" applyAlignment="1">
      <alignment horizontal="center" vertical="center" wrapText="1"/>
    </xf>
    <xf numFmtId="0" fontId="13" fillId="33" borderId="21" xfId="0" applyFont="1" applyFill="1" applyBorder="1" applyAlignment="1">
      <alignment vertical="center"/>
    </xf>
    <xf numFmtId="0" fontId="0" fillId="0" borderId="21" xfId="0" applyBorder="1"/>
    <xf numFmtId="165" fontId="0" fillId="0" borderId="21" xfId="0" applyNumberFormat="1" applyBorder="1" applyAlignment="1">
      <alignment horizontal="center" vertical="center"/>
    </xf>
    <xf numFmtId="181" fontId="21" fillId="0" borderId="0" xfId="44" applyNumberFormat="1" applyFont="1" applyFill="1" applyBorder="1" applyAlignment="1">
      <alignment horizontal="right"/>
    </xf>
    <xf numFmtId="181" fontId="21" fillId="0" borderId="12" xfId="44" applyNumberFormat="1" applyFont="1" applyFill="1" applyBorder="1" applyAlignment="1">
      <alignment horizontal="center"/>
    </xf>
    <xf numFmtId="181" fontId="21" fillId="0" borderId="0" xfId="45" applyNumberFormat="1"/>
    <xf numFmtId="181" fontId="26" fillId="36" borderId="11" xfId="45" applyNumberFormat="1" applyFont="1" applyFill="1" applyBorder="1" applyAlignment="1">
      <alignment horizontal="center" vertical="center"/>
    </xf>
    <xf numFmtId="181" fontId="21" fillId="0" borderId="0" xfId="45" applyNumberFormat="1" applyAlignment="1">
      <alignment vertical="center"/>
    </xf>
    <xf numFmtId="181" fontId="26" fillId="0" borderId="0" xfId="47" applyNumberFormat="1" applyFont="1" applyFill="1" applyBorder="1"/>
    <xf numFmtId="181" fontId="21" fillId="0" borderId="0" xfId="44" applyNumberFormat="1" applyFont="1" applyFill="1" applyBorder="1"/>
    <xf numFmtId="181" fontId="26" fillId="0" borderId="0" xfId="44" applyNumberFormat="1" applyFont="1" applyFill="1" applyBorder="1"/>
    <xf numFmtId="181" fontId="21" fillId="0" borderId="0" xfId="44" applyNumberFormat="1" applyFont="1" applyBorder="1" applyAlignment="1">
      <alignment vertical="center"/>
    </xf>
    <xf numFmtId="181" fontId="26" fillId="0" borderId="13" xfId="44" applyNumberFormat="1" applyFont="1" applyFill="1" applyBorder="1"/>
    <xf numFmtId="181" fontId="21" fillId="0" borderId="0" xfId="42" applyNumberFormat="1" applyFont="1" applyBorder="1" applyAlignment="1">
      <alignment vertical="center"/>
    </xf>
    <xf numFmtId="181" fontId="21" fillId="37" borderId="0" xfId="44" applyNumberFormat="1" applyFont="1" applyFill="1" applyBorder="1" applyAlignment="1">
      <alignment vertical="center"/>
    </xf>
    <xf numFmtId="181" fontId="55" fillId="37" borderId="13" xfId="44" applyNumberFormat="1" applyFont="1" applyFill="1" applyBorder="1" applyAlignment="1">
      <alignment horizontal="right"/>
    </xf>
    <xf numFmtId="181" fontId="27" fillId="33" borderId="13" xfId="44" applyNumberFormat="1" applyFont="1" applyFill="1" applyBorder="1" applyAlignment="1">
      <alignment vertical="center"/>
    </xf>
    <xf numFmtId="0" fontId="31" fillId="0" borderId="0" xfId="48" applyFont="1" applyAlignment="1">
      <alignment horizontal="left" wrapText="1"/>
    </xf>
    <xf numFmtId="0" fontId="21" fillId="0" borderId="14" xfId="48" applyBorder="1" applyAlignment="1">
      <alignment horizontal="left" vertical="center" wrapText="1"/>
    </xf>
    <xf numFmtId="0" fontId="21" fillId="0" borderId="15" xfId="48" applyBorder="1" applyAlignment="1">
      <alignment horizontal="left" vertical="center" wrapText="1"/>
    </xf>
    <xf numFmtId="0" fontId="21" fillId="0" borderId="16" xfId="48" applyBorder="1" applyAlignment="1">
      <alignment horizontal="left" vertical="center" wrapText="1"/>
    </xf>
    <xf numFmtId="0" fontId="23" fillId="33" borderId="0" xfId="46" applyFont="1" applyFill="1" applyAlignment="1">
      <alignment horizontal="center" vertical="center"/>
    </xf>
    <xf numFmtId="0" fontId="32" fillId="39" borderId="0" xfId="46" applyFont="1" applyFill="1" applyAlignment="1">
      <alignment horizontal="center" vertical="center"/>
    </xf>
    <xf numFmtId="0" fontId="16" fillId="0" borderId="31" xfId="0" applyFont="1" applyBorder="1" applyAlignment="1">
      <alignment horizontal="center"/>
    </xf>
    <xf numFmtId="0" fontId="16" fillId="0" borderId="32" xfId="0" applyFont="1" applyBorder="1" applyAlignment="1">
      <alignment horizontal="center"/>
    </xf>
    <xf numFmtId="0" fontId="16" fillId="0" borderId="33" xfId="0" applyFont="1" applyBorder="1" applyAlignment="1">
      <alignment horizontal="center"/>
    </xf>
    <xf numFmtId="0" fontId="0" fillId="0" borderId="34"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13" fillId="33" borderId="21" xfId="0" applyFont="1" applyFill="1" applyBorder="1" applyAlignment="1">
      <alignment horizontal="center"/>
    </xf>
    <xf numFmtId="43" fontId="13" fillId="33" borderId="21" xfId="42" applyFont="1" applyFill="1" applyBorder="1" applyAlignment="1">
      <alignment horizontal="center" vertical="center" wrapText="1"/>
    </xf>
    <xf numFmtId="43" fontId="13" fillId="33" borderId="21" xfId="42" applyFont="1" applyFill="1" applyBorder="1" applyAlignment="1">
      <alignment horizontal="center" vertical="center"/>
    </xf>
    <xf numFmtId="0" fontId="13" fillId="33" borderId="21" xfId="0" applyFont="1" applyFill="1" applyBorder="1" applyAlignment="1">
      <alignment horizontal="center" vertical="center" wrapText="1"/>
    </xf>
    <xf numFmtId="0" fontId="13" fillId="33" borderId="21" xfId="0" applyFont="1" applyFill="1" applyBorder="1" applyAlignment="1">
      <alignment horizontal="center" vertical="center"/>
    </xf>
    <xf numFmtId="175" fontId="26" fillId="0" borderId="18" xfId="51" applyFont="1" applyBorder="1" applyAlignment="1">
      <alignment horizontal="center" vertical="center" wrapText="1"/>
    </xf>
    <xf numFmtId="17" fontId="21" fillId="0" borderId="0" xfId="51" applyNumberFormat="1" applyAlignment="1">
      <alignment horizontal="center" vertical="center"/>
    </xf>
    <xf numFmtId="17" fontId="21" fillId="0" borderId="19" xfId="51" applyNumberFormat="1" applyBorder="1" applyAlignment="1">
      <alignment horizontal="center" vertical="center"/>
    </xf>
    <xf numFmtId="175" fontId="26" fillId="0" borderId="18" xfId="51" applyFont="1" applyBorder="1" applyAlignment="1">
      <alignment horizontal="center" vertical="center"/>
    </xf>
    <xf numFmtId="2" fontId="21" fillId="0" borderId="0" xfId="44" applyNumberFormat="1" applyFont="1" applyFill="1" applyBorder="1" applyAlignment="1" applyProtection="1">
      <alignment horizontal="center" vertical="center"/>
    </xf>
    <xf numFmtId="2" fontId="21" fillId="0" borderId="0" xfId="52" applyNumberFormat="1" applyFont="1" applyFill="1" applyBorder="1" applyAlignment="1" applyProtection="1">
      <alignment horizontal="center" vertical="center"/>
    </xf>
    <xf numFmtId="2" fontId="21" fillId="0" borderId="19" xfId="52" applyNumberFormat="1" applyFont="1" applyFill="1" applyBorder="1" applyAlignment="1" applyProtection="1">
      <alignment horizontal="center" vertical="center"/>
    </xf>
    <xf numFmtId="0" fontId="20" fillId="0" borderId="21" xfId="0" applyFont="1" applyBorder="1" applyAlignment="1">
      <alignment horizontal="center"/>
    </xf>
    <xf numFmtId="43" fontId="20" fillId="39" borderId="21" xfId="42" applyFont="1" applyFill="1" applyBorder="1" applyAlignment="1">
      <alignment horizontal="center" vertical="center"/>
    </xf>
    <xf numFmtId="165" fontId="20" fillId="39" borderId="21" xfId="42" applyNumberFormat="1" applyFont="1" applyFill="1" applyBorder="1" applyAlignment="1">
      <alignment horizontal="center" vertical="center" wrapText="1"/>
    </xf>
    <xf numFmtId="49" fontId="0" fillId="0" borderId="21" xfId="0" applyNumberFormat="1" applyBorder="1" applyAlignment="1">
      <alignment horizontal="center"/>
    </xf>
    <xf numFmtId="0" fontId="32" fillId="40" borderId="0" xfId="46" applyFont="1" applyFill="1" applyAlignment="1">
      <alignment horizontal="center" vertical="center"/>
    </xf>
    <xf numFmtId="14" fontId="35" fillId="0" borderId="17" xfId="0" applyNumberFormat="1" applyFont="1" applyBorder="1" applyAlignment="1">
      <alignment horizontal="right" vertical="center" wrapText="1"/>
    </xf>
    <xf numFmtId="0" fontId="44" fillId="0" borderId="0" xfId="0" applyFont="1" applyAlignment="1">
      <alignment horizontal="left" wrapText="1"/>
    </xf>
    <xf numFmtId="10" fontId="54" fillId="33" borderId="22" xfId="44" applyNumberFormat="1" applyFont="1" applyFill="1" applyBorder="1" applyAlignment="1">
      <alignment horizontal="center" vertical="center" wrapText="1"/>
    </xf>
    <xf numFmtId="10" fontId="54" fillId="33" borderId="18" xfId="44" applyNumberFormat="1" applyFont="1" applyFill="1" applyBorder="1" applyAlignment="1">
      <alignment horizontal="center" vertical="center" wrapText="1"/>
    </xf>
    <xf numFmtId="10" fontId="54" fillId="33" borderId="23" xfId="44" applyNumberFormat="1" applyFont="1" applyFill="1" applyBorder="1" applyAlignment="1">
      <alignment horizontal="center" vertical="center" wrapText="1"/>
    </xf>
    <xf numFmtId="0" fontId="32" fillId="41" borderId="0" xfId="46" applyFont="1" applyFill="1" applyAlignment="1">
      <alignment horizontal="center" vertical="center"/>
    </xf>
    <xf numFmtId="175" fontId="27" fillId="37" borderId="0" xfId="51" applyFont="1" applyFill="1" applyAlignment="1">
      <alignment horizontal="center" vertical="center"/>
    </xf>
    <xf numFmtId="175" fontId="26" fillId="37" borderId="0" xfId="51" applyFont="1" applyFill="1" applyAlignment="1">
      <alignment horizontal="center" vertical="center" wrapText="1"/>
    </xf>
    <xf numFmtId="175" fontId="27" fillId="33" borderId="0" xfId="51" applyFont="1" applyFill="1" applyAlignment="1">
      <alignment horizontal="left" vertical="center"/>
    </xf>
    <xf numFmtId="0" fontId="34" fillId="33" borderId="0" xfId="46" applyFont="1" applyFill="1" applyAlignment="1">
      <alignment horizontal="left" vertical="center"/>
    </xf>
    <xf numFmtId="0" fontId="23" fillId="33" borderId="0" xfId="46" applyFont="1" applyFill="1" applyAlignment="1">
      <alignment horizontal="left" vertical="center"/>
    </xf>
    <xf numFmtId="181" fontId="0" fillId="43" borderId="21" xfId="44" applyNumberFormat="1" applyFont="1" applyFill="1" applyBorder="1" applyAlignment="1">
      <alignment horizontal="center" vertical="center"/>
    </xf>
    <xf numFmtId="0" fontId="0" fillId="0" borderId="21" xfId="0" applyBorder="1" applyAlignment="1">
      <alignment horizontal="center" vertical="center"/>
    </xf>
  </cellXfs>
  <cellStyles count="54">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Comma 2 2" xfId="47" xr:uid="{0B4AD55B-5A64-4AD7-A10A-EDB2B18229EC}"/>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Estilo 1" xfId="43" xr:uid="{460E6B31-5E3A-4754-B521-9337BFA5D529}"/>
    <cellStyle name="Moeda 2" xfId="52" xr:uid="{48A69379-2139-4780-9423-2E2D36C541F6}"/>
    <cellStyle name="Neutro" xfId="8" builtinId="28" customBuiltin="1"/>
    <cellStyle name="Normal" xfId="0" builtinId="0"/>
    <cellStyle name="Normal - Style1 2 2" xfId="48" xr:uid="{B4AEA376-5FA6-4BCE-8F2E-894C5C0308F3}"/>
    <cellStyle name="Normal 12" xfId="45" xr:uid="{21AFEC63-8DD9-4142-AA55-033A8D30C045}"/>
    <cellStyle name="Normal 2" xfId="46" xr:uid="{E7D830BD-F724-45BD-AC19-C27D2EE509AE}"/>
    <cellStyle name="Normal 4" xfId="51" xr:uid="{995C0814-09F6-436E-B5FE-36F4BC9A33CC}"/>
    <cellStyle name="Nota" xfId="15" builtinId="10" customBuiltin="1"/>
    <cellStyle name="Percentagem" xfId="49" xr:uid="{17168611-2727-4835-9E6E-9E7F527D4500}"/>
    <cellStyle name="Percentagem 2" xfId="50" xr:uid="{420C0B4F-7700-4E14-9561-6CDBAE6367C6}"/>
    <cellStyle name="Porcentagem" xfId="44" builtinId="5"/>
    <cellStyle name="Ruim" xfId="7" builtinId="27"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 name="Vírgula" xfId="42" builtinId="3"/>
    <cellStyle name="Vírgula 2" xfId="53" xr:uid="{C542E767-4E71-4108-A4F6-D03560663BBC}"/>
  </cellStyles>
  <dxfs count="0"/>
  <tableStyles count="0" defaultTableStyle="TableStyleMedium2" defaultPivotStyle="PivotStyleLight16"/>
  <colors>
    <mruColors>
      <color rgb="FF70ABCF"/>
      <color rgb="FFFEA4F1"/>
      <color rgb="FFFFFFC5"/>
      <color rgb="FF993300"/>
      <color rgb="FFFFFFC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47626</xdr:rowOff>
    </xdr:from>
    <xdr:to>
      <xdr:col>4</xdr:col>
      <xdr:colOff>547078</xdr:colOff>
      <xdr:row>6</xdr:row>
      <xdr:rowOff>154782</xdr:rowOff>
    </xdr:to>
    <xdr:pic>
      <xdr:nvPicPr>
        <xdr:cNvPr id="4" name="Imagem 3">
          <a:extLst>
            <a:ext uri="{FF2B5EF4-FFF2-40B4-BE49-F238E27FC236}">
              <a16:creationId xmlns:a16="http://schemas.microsoft.com/office/drawing/2014/main" id="{53545E28-C509-57EB-FF84-A23B30397876}"/>
            </a:ext>
          </a:extLst>
        </xdr:cNvPr>
        <xdr:cNvPicPr>
          <a:picLocks noChangeAspect="1"/>
        </xdr:cNvPicPr>
      </xdr:nvPicPr>
      <xdr:blipFill>
        <a:blip xmlns:r="http://schemas.openxmlformats.org/officeDocument/2006/relationships" r:embed="rId1"/>
        <a:stretch>
          <a:fillRect/>
        </a:stretch>
      </xdr:blipFill>
      <xdr:spPr>
        <a:xfrm>
          <a:off x="47626" y="47626"/>
          <a:ext cx="4310246" cy="1250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42334</xdr:colOff>
      <xdr:row>4</xdr:row>
      <xdr:rowOff>0</xdr:rowOff>
    </xdr:from>
    <xdr:to>
      <xdr:col>2</xdr:col>
      <xdr:colOff>1374334</xdr:colOff>
      <xdr:row>4</xdr:row>
      <xdr:rowOff>0</xdr:rowOff>
    </xdr:to>
    <xdr:sp macro="" textlink="">
      <xdr:nvSpPr>
        <xdr:cNvPr id="2" name="Bevel 1">
          <a:hlinkClick xmlns:r="http://schemas.openxmlformats.org/officeDocument/2006/relationships" r:id="rId1"/>
          <a:extLst>
            <a:ext uri="{FF2B5EF4-FFF2-40B4-BE49-F238E27FC236}">
              <a16:creationId xmlns:a16="http://schemas.microsoft.com/office/drawing/2014/main" id="{C6063DD5-AE30-4F18-ADEA-122A4B7CFF8E}"/>
            </a:ext>
          </a:extLst>
        </xdr:cNvPr>
        <xdr:cNvSpPr/>
      </xdr:nvSpPr>
      <xdr:spPr>
        <a:xfrm>
          <a:off x="156634" y="1248833"/>
          <a:ext cx="1332000" cy="285917"/>
        </a:xfrm>
        <a:prstGeom prst="bevel">
          <a:avLst/>
        </a:prstGeom>
        <a:solidFill>
          <a:schemeClr val="bg1">
            <a:lumMod val="9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solidFill>
                <a:sysClr val="windowText" lastClr="000000"/>
              </a:solidFill>
              <a:latin typeface="Arial" panose="020B0604020202020204" pitchFamily="34" charset="0"/>
              <a:cs typeface="Arial" panose="020B0604020202020204" pitchFamily="34" charset="0"/>
            </a:rPr>
            <a:t>Voltar ao 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rspfs04\WORKFA\lydiane\ME\ADASA\AP\MODELO_ER_-_ADASA_xv_1.1x_-_AP_001-2008\(BASE)%20EMPRESA%20REFERENCIA%20-%20ANEEL%20-%20CEB%20AP%20-%20Final.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brspfs04\WORKFA\Users\Valuation%20Group\Business%20Valuation\SERVI&#199;OS\Regula&#231;&#227;o%20Econ&#244;mica\2.%20Projetos\2015\ADASA\6.%20Pesquisas%20DTT\0.%20ADASA%20-%20Planilhas\NT%20005-2010\MODELO_Custos%20Operacionais%20Eficientes%20-%20NT%20005-2010%20-%20Pos-AP001%20-%202010.xls?AE7702B4" TargetMode="External"/><Relationship Id="rId1" Type="http://schemas.openxmlformats.org/officeDocument/2006/relationships/externalLinkPath" Target="file:///\\AE7702B4\MODELO_Custos%20Operacionais%20Eficientes%20-%20NT%20005-2010%20-%20Pos-AP001%20-%20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rspfs\WORKFA\Users\Valuation%20Group\Business%20Valuation\SERVI&#199;OS\Regula&#231;&#227;o%20Econ&#244;mica\2.%20Projetos\2014\Agesan\2.%20Execu&#231;&#227;o\Entrega%202%20-%20Diagn&#243;stico%20da%20Situa&#231;&#227;o%20atual\Item%20V\Lages\DRE%20Hist&#243;rica_Lag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rspfs01\WORKFAS\FAS\Clientes%202008\Henkel\WACC\WACC_junho_2008%20Ajustada_Henkel_v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rspbcfs\workfas\Users\CORPORA\Staff\Fernanda%20Sodr&#233;\Tr&#243;pico\Wacc%20VoiP%20Novembro_2004%20fernan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INEL DE CONTROLE"/>
      <sheetName val="Parâmetros"/>
      <sheetName val="Consumidores"/>
      <sheetName val="Dados Físicos"/>
      <sheetName val="Custos Adicionais"/>
      <sheetName val="EmpresasDadosGerais"/>
      <sheetName val="Índices"/>
      <sheetName val="Custo Mat de Tarefas"/>
      <sheetName val="Custos EPC-EPI"/>
      <sheetName val="Custo Equipe"/>
      <sheetName val="Custos de Veículo"/>
      <sheetName val="Administração e Sistemas"/>
      <sheetName val="Salarios"/>
      <sheetName val="Cluster1"/>
      <sheetName val="Cluster2"/>
      <sheetName val="Cluster3"/>
      <sheetName val="Cluster4"/>
      <sheetName val="Cluster5"/>
      <sheetName val="Cluster6"/>
      <sheetName val="Cluster7"/>
      <sheetName val="Cluster8"/>
      <sheetName val="Cluster9"/>
      <sheetName val="Cluster10"/>
      <sheetName val="Gastos Gerencias Regionais"/>
      <sheetName val="Tarefas Comerciais"/>
      <sheetName val="Tarefas de O&amp;M"/>
      <sheetName val="Gastos Sistemas Computacionais"/>
      <sheetName val="Plan1"/>
      <sheetName val="Faturamento"/>
      <sheetName val="Perdas velha"/>
      <sheetName val="Perdas Nao Técnicas"/>
      <sheetName val="Teleatendimentovelho"/>
      <sheetName val="Teleatendimento"/>
      <sheetName val="Relatorio 1"/>
      <sheetName val="Relatorio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
      <sheetName val="P-Indices"/>
      <sheetName val="P-Salarios"/>
      <sheetName val="P-Equipes"/>
      <sheetName val="P-Veiculos"/>
      <sheetName val="E-Estrutura"/>
      <sheetName val="E-AdmSist"/>
      <sheetName val="E-ETA-ETE"/>
      <sheetName val="E-Elevatorias"/>
      <sheetName val="E-Comercial"/>
      <sheetName val="E-Economias"/>
      <sheetName val="E-Fisicos-Agua (Cap)"/>
      <sheetName val="E-Fisicos-Agua (ETA)"/>
      <sheetName val="E-Fisicos-Agua (Dist)"/>
      <sheetName val="E-Fisicos-Esgoto (Col)"/>
      <sheetName val="E-Fisicos-Esgoto (ETE)"/>
      <sheetName val="E-Fisicos-Esgoto (Emi)"/>
      <sheetName val="E-Adicionais"/>
      <sheetName val="C-Sistemas"/>
      <sheetName val="C-EstCentral"/>
      <sheetName val="C-Regional"/>
      <sheetName val="C-Elevatorias"/>
      <sheetName val="C-ETA-ETE Adm"/>
      <sheetName val="C-ETA-ETE Insumos"/>
      <sheetName val="C-EscritCom"/>
      <sheetName val="C-Faturamento"/>
      <sheetName val="C-Teleatendimento"/>
      <sheetName val="C-O&amp;M-Agua (Cap)"/>
      <sheetName val="C-O&amp;M-Agua (ETA)"/>
      <sheetName val="C-O&amp;M-Agua (Dist)"/>
      <sheetName val="C-O&amp;M-Esgoto (Col)"/>
      <sheetName val="C-O&amp;M-Esgoto (ETE)"/>
      <sheetName val="C-O&amp;M-Esgoto (Emi)"/>
      <sheetName val="S-Geral"/>
      <sheetName val="S-Sistemas"/>
      <sheetName val="S-EstCentral"/>
      <sheetName val="S-Regional"/>
      <sheetName val="S-Elevatorias"/>
      <sheetName val="S-ETA-ETE"/>
      <sheetName val="S-EscritCom"/>
      <sheetName val="S-Faturamento"/>
      <sheetName val="S-Teleatendimento"/>
      <sheetName val="S-O&amp;M Gasto"/>
      <sheetName val="S-O&amp;M Qtdes"/>
      <sheetName val="S-CustSiste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E"/>
      <sheetName val="Recebidos"/>
      <sheetName val="Rec. 2010"/>
      <sheetName val="Rec. 2011"/>
      <sheetName val="Rec. 2013"/>
      <sheetName val="Desp. 2010"/>
      <sheetName val="Desp. 2011"/>
      <sheetName val="Desp. 2012"/>
      <sheetName val="Verificar_Desp. 2013"/>
      <sheetName val="Verificar_Desp 2012"/>
      <sheetName val="Verificar_Rec. 201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ão Relatótio"/>
      <sheetName val="Final"/>
      <sheetName val="Controle"/>
      <sheetName val="BETA"/>
      <sheetName val="Country Risk"/>
      <sheetName val="T-Bonds"/>
      <sheetName val="Long-Horizon ERP"/>
      <sheetName val="Mid-Cap Premia"/>
      <sheetName val="Low-Cap Premia"/>
      <sheetName val="Micro-Cap Premia"/>
      <sheetName val="US Inflation"/>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terc"/>
      <sheetName val="Kterc (2)"/>
      <sheetName val="Final"/>
      <sheetName val="Controle"/>
      <sheetName val="BETA (2)"/>
      <sheetName val="BETA"/>
      <sheetName val="Country Risk"/>
      <sheetName val="T-Bonds"/>
      <sheetName val="Long-Horizon ERP"/>
      <sheetName val="Mid-Cap Premia"/>
      <sheetName val="Low-Cap Premia"/>
      <sheetName val="Micro-Cap Premia"/>
      <sheetName val="US Inflation"/>
      <sheetName val="Fat TI"/>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Brendha Montes Silva" id="{70D48715-3490-4B6D-A8AC-E5987A010F54}" userId="S::brendha.silva@adasa.df.gov.br::5de146b3-7454-4714-9877-d7f89793a253" providerId="AD"/>
</personList>
</file>

<file path=xl/theme/theme1.xml><?xml version="1.0" encoding="utf-8"?>
<a:theme xmlns:a="http://schemas.openxmlformats.org/drawingml/2006/main" name="Office Theme 2007 - 2010">
  <a:themeElements>
    <a:clrScheme name="Personalizada 2">
      <a:dk1>
        <a:sysClr val="windowText" lastClr="000000"/>
      </a:dk1>
      <a:lt1>
        <a:sysClr val="window" lastClr="FFFFFF"/>
      </a:lt1>
      <a:dk2>
        <a:srgbClr val="44546A"/>
      </a:dk2>
      <a:lt2>
        <a:srgbClr val="E7E6E6"/>
      </a:lt2>
      <a:accent1>
        <a:srgbClr val="70ABCF"/>
      </a:accent1>
      <a:accent2>
        <a:srgbClr val="EDF2F6"/>
      </a:accent2>
      <a:accent3>
        <a:srgbClr val="70ABCF"/>
      </a:accent3>
      <a:accent4>
        <a:srgbClr val="117FC3"/>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6" dT="2021-03-08T14:13:02.53" personId="{70D48715-3490-4B6D-A8AC-E5987A010F54}" id="{50F450E4-3D89-4A68-81C7-B9AC787FF4DE}">
    <text xml:space="preserve">http://www.adasa.df.gov.br/images/Produtos-PDSB/Produto_3/1_PDSB_DF_Tomo_III_Agua_Produto_3_FASE_B_0817_R2.pdf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3BA12-43CB-43ED-A355-7E3F4227D262}">
  <sheetPr>
    <tabColor theme="0" tint="-0.34998626667073579"/>
  </sheetPr>
  <dimension ref="B4:J16"/>
  <sheetViews>
    <sheetView showGridLines="0" topLeftCell="A7" zoomScale="150" zoomScaleNormal="150" workbookViewId="0">
      <selection activeCell="C16" sqref="C16"/>
    </sheetView>
  </sheetViews>
  <sheetFormatPr defaultRowHeight="15"/>
  <cols>
    <col min="1" max="1" width="1.85546875" customWidth="1"/>
    <col min="2" max="10" width="18.42578125" customWidth="1"/>
  </cols>
  <sheetData>
    <row r="4" spans="2:10">
      <c r="G4" s="16"/>
    </row>
    <row r="6" spans="2:10">
      <c r="C6" s="16"/>
      <c r="D6" s="16"/>
      <c r="E6" s="16"/>
      <c r="F6" s="16"/>
      <c r="G6" s="16"/>
      <c r="H6" s="16"/>
      <c r="I6" s="16"/>
      <c r="J6" s="16"/>
    </row>
    <row r="7" spans="2:10">
      <c r="C7" s="16"/>
      <c r="D7" s="16"/>
      <c r="E7" s="16"/>
      <c r="F7" s="16"/>
      <c r="G7" s="16"/>
      <c r="H7" s="16"/>
      <c r="I7" s="16"/>
      <c r="J7" s="16"/>
    </row>
    <row r="8" spans="2:10" ht="20.25">
      <c r="B8" s="17" t="s">
        <v>0</v>
      </c>
      <c r="C8" s="16"/>
      <c r="D8" s="16"/>
      <c r="E8" s="16"/>
      <c r="F8" s="16"/>
      <c r="G8" s="16"/>
      <c r="H8" s="16"/>
      <c r="I8" s="16"/>
      <c r="J8" s="16"/>
    </row>
    <row r="9" spans="2:10" ht="18.75">
      <c r="B9" s="173" t="s">
        <v>1</v>
      </c>
      <c r="C9" s="16"/>
      <c r="D9" s="16"/>
      <c r="E9" s="16"/>
      <c r="F9" s="16"/>
      <c r="G9" s="16"/>
      <c r="H9" s="16"/>
      <c r="I9" s="16"/>
      <c r="J9" s="16"/>
    </row>
    <row r="10" spans="2:10">
      <c r="B10" s="16"/>
      <c r="C10" s="16"/>
      <c r="D10" s="16"/>
      <c r="E10" s="16"/>
      <c r="F10" s="16"/>
      <c r="G10" s="16"/>
      <c r="H10" s="16"/>
      <c r="I10" s="16"/>
      <c r="J10" s="16"/>
    </row>
    <row r="11" spans="2:10" ht="15.75" customHeight="1">
      <c r="B11" s="241" t="s">
        <v>2</v>
      </c>
      <c r="C11" s="241"/>
      <c r="D11" s="241"/>
      <c r="E11" s="241"/>
      <c r="F11" s="241"/>
      <c r="G11" s="241"/>
      <c r="H11" s="241"/>
      <c r="I11" s="241"/>
      <c r="J11" s="241"/>
    </row>
    <row r="12" spans="2:10" ht="18" customHeight="1">
      <c r="B12" s="138"/>
      <c r="C12" s="138"/>
      <c r="D12" s="138"/>
      <c r="E12" s="138"/>
      <c r="F12" s="138"/>
      <c r="G12" s="138"/>
      <c r="H12" s="138"/>
      <c r="I12" s="138"/>
      <c r="J12" s="138"/>
    </row>
    <row r="13" spans="2:10" ht="120" customHeight="1">
      <c r="B13" s="242" t="s">
        <v>3</v>
      </c>
      <c r="C13" s="243"/>
      <c r="D13" s="243"/>
      <c r="E13" s="243"/>
      <c r="F13" s="243"/>
      <c r="G13" s="243"/>
      <c r="H13" s="243"/>
      <c r="I13" s="243"/>
      <c r="J13" s="244"/>
    </row>
    <row r="15" spans="2:10">
      <c r="B15" t="s">
        <v>4</v>
      </c>
    </row>
    <row r="16" spans="2:10">
      <c r="B16" t="s">
        <v>5</v>
      </c>
    </row>
  </sheetData>
  <customSheetViews>
    <customSheetView guid="{9658BFCB-F494-4EC4-95C2-C125FDE12354}" scale="80" showGridLines="0">
      <selection activeCell="B16" sqref="B16"/>
      <pageMargins left="0" right="0" top="0" bottom="0" header="0" footer="0"/>
      <pageSetup paperSize="9" orientation="portrait" r:id="rId1"/>
    </customSheetView>
  </customSheetViews>
  <mergeCells count="2">
    <mergeCell ref="B11:J11"/>
    <mergeCell ref="B13:J13"/>
  </mergeCells>
  <pageMargins left="0" right="0" top="0" bottom="0"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9A44F-6DD1-4A5B-91CC-60D372ABDEF1}">
  <sheetPr>
    <tabColor theme="0" tint="-0.34998626667073579"/>
    <pageSetUpPr fitToPage="1"/>
  </sheetPr>
  <dimension ref="A1:XFC40"/>
  <sheetViews>
    <sheetView showGridLines="0" tabSelected="1" topLeftCell="A3" zoomScale="140" zoomScaleNormal="140" workbookViewId="0">
      <selection activeCell="D37" sqref="D37"/>
    </sheetView>
  </sheetViews>
  <sheetFormatPr defaultColWidth="9.140625" defaultRowHeight="15" zeroHeight="1"/>
  <cols>
    <col min="1" max="1" width="2.28515625" style="4" customWidth="1"/>
    <col min="2" max="2" width="1.7109375" style="4" customWidth="1"/>
    <col min="3" max="3" width="48.140625" style="4" customWidth="1"/>
    <col min="4" max="4" width="16.28515625" style="4" bestFit="1" customWidth="1"/>
    <col min="5" max="5" width="2.140625" style="75" customWidth="1"/>
    <col min="6" max="6" width="12.42578125" style="4" customWidth="1"/>
    <col min="7" max="16382" width="9.140625" style="4" hidden="1" customWidth="1"/>
    <col min="16383" max="16383" width="0.7109375" style="4" hidden="1" customWidth="1"/>
    <col min="16384" max="16384" width="1.85546875" style="4" hidden="1" customWidth="1"/>
  </cols>
  <sheetData>
    <row r="1" spans="2:32" ht="9.9499999999999993" customHeight="1"/>
    <row r="2" spans="2:32" s="8" customFormat="1" ht="20.100000000000001" customHeight="1">
      <c r="B2" s="245" t="s">
        <v>6</v>
      </c>
      <c r="C2" s="245"/>
      <c r="D2" s="245"/>
      <c r="E2" s="245"/>
      <c r="F2"/>
      <c r="G2"/>
    </row>
    <row r="3" spans="2:32" s="10" customFormat="1" ht="30" customHeight="1">
      <c r="B3" s="245"/>
      <c r="C3" s="245"/>
      <c r="D3" s="245"/>
      <c r="E3" s="245"/>
      <c r="F3" s="4"/>
      <c r="G3" s="4"/>
      <c r="H3" s="4"/>
      <c r="I3" s="4"/>
      <c r="J3" s="4"/>
      <c r="K3" s="4"/>
      <c r="L3" s="4"/>
      <c r="M3" s="4"/>
      <c r="N3" s="4"/>
      <c r="O3" s="4"/>
      <c r="P3" s="4"/>
      <c r="Q3" s="4"/>
      <c r="R3" s="4"/>
      <c r="S3" s="4"/>
      <c r="T3" s="4"/>
      <c r="U3" s="4"/>
      <c r="V3" s="4"/>
      <c r="W3" s="4"/>
      <c r="X3" s="4"/>
      <c r="Y3" s="4"/>
      <c r="Z3" s="4"/>
      <c r="AA3" s="4"/>
      <c r="AB3" s="4"/>
      <c r="AC3" s="4"/>
      <c r="AD3" s="4"/>
      <c r="AE3" s="4"/>
      <c r="AF3" s="11"/>
    </row>
    <row r="4" spans="2:32" ht="14.25" customHeight="1">
      <c r="E4" s="171"/>
    </row>
    <row r="5" spans="2:32" ht="6.75" customHeight="1">
      <c r="B5" s="154"/>
      <c r="C5" s="155"/>
      <c r="D5" s="155"/>
      <c r="E5" s="156"/>
    </row>
    <row r="6" spans="2:32" ht="15.75">
      <c r="B6" s="157"/>
      <c r="C6" s="172" t="s">
        <v>7</v>
      </c>
      <c r="D6" s="12"/>
      <c r="E6" s="158"/>
    </row>
    <row r="7" spans="2:32" s="9" customFormat="1" ht="7.5" customHeight="1">
      <c r="B7" s="159"/>
      <c r="E7" s="160"/>
    </row>
    <row r="8" spans="2:32">
      <c r="B8" s="157"/>
      <c r="C8" s="161" t="str">
        <f>C37</f>
        <v>Fator X</v>
      </c>
      <c r="D8" s="227">
        <f>D37</f>
        <v>1.0696231874991156E-2</v>
      </c>
      <c r="E8" s="158"/>
    </row>
    <row r="9" spans="2:32" ht="15.75" thickBot="1">
      <c r="B9" s="157"/>
      <c r="C9" s="13"/>
      <c r="D9" s="228"/>
      <c r="E9" s="158"/>
    </row>
    <row r="10" spans="2:32">
      <c r="B10" s="157"/>
      <c r="D10" s="229"/>
      <c r="E10" s="158"/>
    </row>
    <row r="11" spans="2:32" s="9" customFormat="1" ht="15" customHeight="1">
      <c r="B11" s="159"/>
      <c r="C11" s="14" t="s">
        <v>8</v>
      </c>
      <c r="D11" s="230"/>
      <c r="E11" s="160"/>
    </row>
    <row r="12" spans="2:32" s="9" customFormat="1" ht="7.5" customHeight="1">
      <c r="B12" s="159"/>
      <c r="D12" s="231"/>
      <c r="E12" s="160"/>
    </row>
    <row r="13" spans="2:32" s="9" customFormat="1" ht="15" customHeight="1">
      <c r="B13" s="159"/>
      <c r="C13" s="162" t="s">
        <v>9</v>
      </c>
      <c r="D13" s="232"/>
      <c r="E13" s="163"/>
    </row>
    <row r="14" spans="2:32" s="9" customFormat="1" ht="15" customHeight="1">
      <c r="B14" s="159"/>
      <c r="C14" s="161" t="s">
        <v>10</v>
      </c>
      <c r="D14" s="233">
        <f>'∆EE'!D7</f>
        <v>5.0000000000000001E-3</v>
      </c>
      <c r="E14" s="160"/>
    </row>
    <row r="15" spans="2:32" s="9" customFormat="1" ht="15" customHeight="1">
      <c r="B15" s="159"/>
      <c r="C15" s="162" t="s">
        <v>11</v>
      </c>
      <c r="D15" s="234"/>
      <c r="E15" s="163"/>
    </row>
    <row r="16" spans="2:32" s="9" customFormat="1" ht="15" customHeight="1">
      <c r="B16" s="159"/>
      <c r="C16" s="161" t="s">
        <v>12</v>
      </c>
      <c r="D16" s="233">
        <f>'∆ED'!E8</f>
        <v>7.4492639809304873E-3</v>
      </c>
      <c r="E16" s="160"/>
    </row>
    <row r="17" spans="2:6" s="9" customFormat="1" ht="7.5" customHeight="1">
      <c r="B17" s="159"/>
      <c r="D17" s="235"/>
      <c r="E17" s="160"/>
    </row>
    <row r="18" spans="2:6" s="9" customFormat="1" ht="15" customHeight="1" thickBot="1">
      <c r="B18" s="159"/>
      <c r="C18" s="15" t="s">
        <v>13</v>
      </c>
      <c r="D18" s="236">
        <f>SUM(D14,D16)</f>
        <v>1.2449263980930488E-2</v>
      </c>
      <c r="E18" s="160"/>
    </row>
    <row r="19" spans="2:6" s="9" customFormat="1" ht="15" customHeight="1">
      <c r="B19" s="159"/>
      <c r="D19" s="237"/>
      <c r="E19" s="160"/>
    </row>
    <row r="20" spans="2:6" s="9" customFormat="1" ht="15" customHeight="1">
      <c r="B20" s="159"/>
      <c r="C20" s="14" t="s">
        <v>14</v>
      </c>
      <c r="D20" s="230"/>
      <c r="E20" s="160"/>
    </row>
    <row r="21" spans="2:6" s="9" customFormat="1" ht="7.5" customHeight="1">
      <c r="B21" s="159"/>
      <c r="D21" s="237"/>
      <c r="E21" s="160"/>
    </row>
    <row r="22" spans="2:6" s="9" customFormat="1" ht="15" customHeight="1">
      <c r="B22" s="159"/>
      <c r="C22" s="162" t="s">
        <v>15</v>
      </c>
      <c r="D22" s="232"/>
      <c r="E22" s="163"/>
    </row>
    <row r="23" spans="2:6" s="9" customFormat="1" ht="15" customHeight="1">
      <c r="B23" s="159"/>
      <c r="C23" s="164" t="s">
        <v>16</v>
      </c>
      <c r="D23" s="220">
        <f>ICQ!D8</f>
        <v>1.4968411874612728</v>
      </c>
      <c r="E23" s="163"/>
      <c r="F23" s="217"/>
    </row>
    <row r="24" spans="2:6" s="9" customFormat="1" ht="15" customHeight="1">
      <c r="B24" s="159"/>
      <c r="C24" s="164" t="s">
        <v>14</v>
      </c>
      <c r="D24" s="220">
        <f>(1-D23)/100</f>
        <v>-4.9684118746127284E-3</v>
      </c>
      <c r="E24" s="163"/>
      <c r="F24" s="217"/>
    </row>
    <row r="25" spans="2:6" s="9" customFormat="1" ht="7.5" customHeight="1">
      <c r="B25" s="159"/>
      <c r="D25" s="238"/>
      <c r="E25" s="160"/>
    </row>
    <row r="26" spans="2:6" s="9" customFormat="1" ht="15" customHeight="1" thickBot="1">
      <c r="B26" s="159"/>
      <c r="C26" s="15" t="s">
        <v>17</v>
      </c>
      <c r="D26" s="239">
        <f>IF((D24&lt;-0.005),-0.005,IF(D24&gt;0.005,0.005,D24))</f>
        <v>-4.9684118746127284E-3</v>
      </c>
      <c r="E26" s="160"/>
    </row>
    <row r="27" spans="2:6" s="9" customFormat="1" ht="14.25" customHeight="1">
      <c r="B27" s="159"/>
      <c r="C27" s="165"/>
      <c r="D27" s="232"/>
      <c r="E27" s="160"/>
    </row>
    <row r="28" spans="2:6" s="9" customFormat="1" ht="15" customHeight="1">
      <c r="B28" s="159"/>
      <c r="C28" s="14" t="s">
        <v>18</v>
      </c>
      <c r="D28" s="230"/>
      <c r="E28" s="160"/>
    </row>
    <row r="29" spans="2:6" s="9" customFormat="1" ht="7.5" customHeight="1">
      <c r="B29" s="159"/>
      <c r="D29" s="237"/>
      <c r="E29" s="160"/>
    </row>
    <row r="30" spans="2:6" s="9" customFormat="1" ht="15" customHeight="1">
      <c r="B30" s="159"/>
      <c r="C30" s="162" t="s">
        <v>19</v>
      </c>
      <c r="D30" s="232"/>
      <c r="E30" s="163"/>
    </row>
    <row r="31" spans="2:6" s="9" customFormat="1" ht="15" customHeight="1">
      <c r="B31" s="159"/>
      <c r="C31" s="164" t="s">
        <v>20</v>
      </c>
      <c r="D31" s="233">
        <f>'Perdas Apar. e Perdas Reais'!G7</f>
        <v>0.95706806282722512</v>
      </c>
      <c r="E31" s="160"/>
    </row>
    <row r="32" spans="2:6" s="9" customFormat="1" ht="15" customHeight="1">
      <c r="B32" s="159"/>
      <c r="C32" s="162" t="s">
        <v>21</v>
      </c>
      <c r="D32" s="234"/>
      <c r="E32" s="163"/>
    </row>
    <row r="33" spans="2:5" s="9" customFormat="1" ht="15" customHeight="1">
      <c r="B33" s="159"/>
      <c r="C33" s="164" t="s">
        <v>22</v>
      </c>
      <c r="D33" s="233">
        <f>'Perdas Apar. e Perdas Reais'!G8</f>
        <v>1.3644699140401146</v>
      </c>
      <c r="E33" s="160"/>
    </row>
    <row r="34" spans="2:5" s="9" customFormat="1" ht="7.5" customHeight="1">
      <c r="B34" s="159"/>
      <c r="C34" s="161"/>
      <c r="D34" s="233"/>
      <c r="E34" s="160"/>
    </row>
    <row r="35" spans="2:5" s="9" customFormat="1" ht="15" customHeight="1">
      <c r="B35" s="159"/>
      <c r="C35" s="15" t="s">
        <v>23</v>
      </c>
      <c r="D35" s="239">
        <f xml:space="preserve"> ((D31+D33)-2)/100</f>
        <v>3.2153797686733966E-3</v>
      </c>
      <c r="E35" s="160"/>
    </row>
    <row r="36" spans="2:5" s="9" customFormat="1" ht="14.25" customHeight="1">
      <c r="B36" s="159"/>
      <c r="C36" s="165"/>
      <c r="D36" s="232"/>
      <c r="E36" s="160"/>
    </row>
    <row r="37" spans="2:5" s="9" customFormat="1" ht="15" customHeight="1" thickBot="1">
      <c r="B37" s="159"/>
      <c r="C37" s="219" t="s">
        <v>7</v>
      </c>
      <c r="D37" s="240">
        <f>SUM(D18,D26,D35)</f>
        <v>1.0696231874991156E-2</v>
      </c>
      <c r="E37" s="166"/>
    </row>
    <row r="38" spans="2:5" s="9" customFormat="1" ht="5.25" customHeight="1">
      <c r="B38" s="159"/>
      <c r="E38" s="160"/>
    </row>
    <row r="39" spans="2:5" s="9" customFormat="1" ht="7.5" customHeight="1">
      <c r="B39" s="167"/>
      <c r="C39" s="168"/>
      <c r="D39" s="169"/>
      <c r="E39" s="170"/>
    </row>
    <row r="40" spans="2:5" ht="11.25" customHeight="1">
      <c r="D40" s="76"/>
    </row>
  </sheetData>
  <customSheetViews>
    <customSheetView guid="{9658BFCB-F494-4EC4-95C2-C125FDE12354}" showGridLines="0" fitToPage="1" hiddenColumns="1">
      <selection activeCell="D38" sqref="D38"/>
      <pageMargins left="0" right="0" top="0" bottom="0" header="0" footer="0"/>
      <pageSetup paperSize="9" scale="78" orientation="portrait" r:id="rId1"/>
      <headerFooter alignWithMargins="0"/>
    </customSheetView>
  </customSheetViews>
  <mergeCells count="1">
    <mergeCell ref="B2:E3"/>
  </mergeCells>
  <pageMargins left="0" right="0" top="0" bottom="0" header="0" footer="0"/>
  <pageSetup paperSize="9" scale="78"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AC206-33FE-41D5-93F4-D4E05C579619}">
  <sheetPr>
    <tabColor theme="4" tint="0.39997558519241921"/>
  </sheetPr>
  <dimension ref="A1:V33"/>
  <sheetViews>
    <sheetView topLeftCell="B2" zoomScale="140" zoomScaleNormal="140" workbookViewId="0">
      <selection activeCell="G32" sqref="G32"/>
    </sheetView>
  </sheetViews>
  <sheetFormatPr defaultColWidth="0" defaultRowHeight="12.75" customHeight="1" zeroHeight="1"/>
  <cols>
    <col min="1" max="1" width="7.85546875" style="18" customWidth="1"/>
    <col min="2" max="22" width="9.140625" style="18" customWidth="1"/>
    <col min="23" max="16384" width="9.140625" style="18" hidden="1"/>
  </cols>
  <sheetData>
    <row r="1" spans="1:22" ht="15.75" customHeight="1">
      <c r="A1" s="45"/>
      <c r="B1" s="45"/>
      <c r="C1" s="45"/>
      <c r="D1" s="45"/>
      <c r="E1" s="45"/>
      <c r="F1" s="45"/>
      <c r="G1" s="45"/>
      <c r="H1" s="45"/>
      <c r="I1" s="45"/>
      <c r="J1" s="45"/>
      <c r="K1" s="45"/>
      <c r="L1" s="45"/>
      <c r="M1" s="45"/>
      <c r="N1" s="45"/>
      <c r="O1" s="45"/>
      <c r="P1" s="45"/>
      <c r="Q1" s="45"/>
      <c r="R1" s="45"/>
      <c r="S1" s="45"/>
      <c r="T1" s="45"/>
      <c r="U1" s="45"/>
      <c r="V1" s="45"/>
    </row>
    <row r="2" spans="1:22" ht="12.75" customHeight="1">
      <c r="A2" s="45"/>
      <c r="B2" s="46"/>
      <c r="C2" s="46"/>
      <c r="D2" s="46"/>
      <c r="E2" s="46"/>
      <c r="F2" s="46"/>
      <c r="G2" s="46"/>
      <c r="H2" s="46"/>
      <c r="I2" s="46"/>
      <c r="J2" s="46"/>
      <c r="K2" s="46"/>
      <c r="L2" s="46"/>
      <c r="M2" s="46"/>
      <c r="N2" s="46"/>
      <c r="O2" s="46"/>
      <c r="P2" s="46"/>
      <c r="Q2" s="46"/>
      <c r="R2" s="46"/>
      <c r="S2" s="46"/>
      <c r="T2" s="46"/>
      <c r="U2" s="46"/>
      <c r="V2" s="45"/>
    </row>
    <row r="3" spans="1:22" ht="12.75" customHeight="1">
      <c r="A3" s="45"/>
      <c r="B3" s="246" t="s">
        <v>24</v>
      </c>
      <c r="C3" s="246"/>
      <c r="D3" s="246"/>
      <c r="E3" s="246"/>
      <c r="F3" s="246"/>
      <c r="G3" s="246"/>
      <c r="H3" s="246"/>
      <c r="I3" s="246"/>
      <c r="J3" s="246"/>
      <c r="K3" s="246"/>
      <c r="L3" s="246"/>
      <c r="M3" s="246"/>
      <c r="N3" s="246"/>
      <c r="O3" s="246"/>
      <c r="P3" s="246"/>
      <c r="Q3" s="246"/>
      <c r="R3" s="246"/>
      <c r="S3" s="246"/>
      <c r="T3" s="246"/>
      <c r="U3" s="246"/>
      <c r="V3" s="45"/>
    </row>
    <row r="4" spans="1:22" ht="12.75" customHeight="1">
      <c r="A4" s="45"/>
      <c r="B4" s="246"/>
      <c r="C4" s="246"/>
      <c r="D4" s="246"/>
      <c r="E4" s="246"/>
      <c r="F4" s="246"/>
      <c r="G4" s="246"/>
      <c r="H4" s="246"/>
      <c r="I4" s="246"/>
      <c r="J4" s="246"/>
      <c r="K4" s="246"/>
      <c r="L4" s="246"/>
      <c r="M4" s="246"/>
      <c r="N4" s="246"/>
      <c r="O4" s="246"/>
      <c r="P4" s="246"/>
      <c r="Q4" s="246"/>
      <c r="R4" s="246"/>
      <c r="S4" s="246"/>
      <c r="T4" s="246"/>
      <c r="U4" s="246"/>
      <c r="V4" s="45"/>
    </row>
    <row r="5" spans="1:22" ht="12.75" customHeight="1">
      <c r="A5" s="45"/>
      <c r="B5" s="246"/>
      <c r="C5" s="246"/>
      <c r="D5" s="246"/>
      <c r="E5" s="246"/>
      <c r="F5" s="246"/>
      <c r="G5" s="246"/>
      <c r="H5" s="246"/>
      <c r="I5" s="246"/>
      <c r="J5" s="246"/>
      <c r="K5" s="246"/>
      <c r="L5" s="246"/>
      <c r="M5" s="246"/>
      <c r="N5" s="246"/>
      <c r="O5" s="246"/>
      <c r="P5" s="246"/>
      <c r="Q5" s="246"/>
      <c r="R5" s="246"/>
      <c r="S5" s="246"/>
      <c r="T5" s="246"/>
      <c r="U5" s="246"/>
      <c r="V5" s="45"/>
    </row>
    <row r="6" spans="1:22" ht="45" customHeight="1">
      <c r="A6" s="45"/>
      <c r="B6" s="246"/>
      <c r="C6" s="246"/>
      <c r="D6" s="246"/>
      <c r="E6" s="246"/>
      <c r="F6" s="246"/>
      <c r="G6" s="246"/>
      <c r="H6" s="246"/>
      <c r="I6" s="246"/>
      <c r="J6" s="246"/>
      <c r="K6" s="246"/>
      <c r="L6" s="246"/>
      <c r="M6" s="246"/>
      <c r="N6" s="246"/>
      <c r="O6" s="246"/>
      <c r="P6" s="246"/>
      <c r="Q6" s="246"/>
      <c r="R6" s="246"/>
      <c r="S6" s="246"/>
      <c r="T6" s="246"/>
      <c r="U6" s="246"/>
      <c r="V6" s="45"/>
    </row>
    <row r="7" spans="1:22" ht="12.75" customHeight="1">
      <c r="A7" s="45"/>
      <c r="B7" s="246"/>
      <c r="C7" s="246"/>
      <c r="D7" s="246"/>
      <c r="E7" s="246"/>
      <c r="F7" s="246"/>
      <c r="G7" s="246"/>
      <c r="H7" s="246"/>
      <c r="I7" s="246"/>
      <c r="J7" s="246"/>
      <c r="K7" s="246"/>
      <c r="L7" s="246"/>
      <c r="M7" s="246"/>
      <c r="N7" s="246"/>
      <c r="O7" s="246"/>
      <c r="P7" s="246"/>
      <c r="Q7" s="246"/>
      <c r="R7" s="246"/>
      <c r="S7" s="246"/>
      <c r="T7" s="246"/>
      <c r="U7" s="246"/>
      <c r="V7" s="45"/>
    </row>
    <row r="8" spans="1:22" ht="12.75" customHeight="1">
      <c r="A8" s="45"/>
      <c r="B8" s="246"/>
      <c r="C8" s="246"/>
      <c r="D8" s="246"/>
      <c r="E8" s="246"/>
      <c r="F8" s="246"/>
      <c r="G8" s="246"/>
      <c r="H8" s="246"/>
      <c r="I8" s="246"/>
      <c r="J8" s="246"/>
      <c r="K8" s="246"/>
      <c r="L8" s="246"/>
      <c r="M8" s="246"/>
      <c r="N8" s="246"/>
      <c r="O8" s="246"/>
      <c r="P8" s="246"/>
      <c r="Q8" s="246"/>
      <c r="R8" s="246"/>
      <c r="S8" s="246"/>
      <c r="T8" s="246"/>
      <c r="U8" s="246"/>
      <c r="V8" s="45"/>
    </row>
    <row r="9" spans="1:22" ht="12.75" customHeight="1">
      <c r="A9" s="45"/>
      <c r="B9" s="246"/>
      <c r="C9" s="246"/>
      <c r="D9" s="246"/>
      <c r="E9" s="246"/>
      <c r="F9" s="246"/>
      <c r="G9" s="246"/>
      <c r="H9" s="246"/>
      <c r="I9" s="246"/>
      <c r="J9" s="246"/>
      <c r="K9" s="246"/>
      <c r="L9" s="246"/>
      <c r="M9" s="246"/>
      <c r="N9" s="246"/>
      <c r="O9" s="246"/>
      <c r="P9" s="246"/>
      <c r="Q9" s="246"/>
      <c r="R9" s="246"/>
      <c r="S9" s="246"/>
      <c r="T9" s="246"/>
      <c r="U9" s="246"/>
      <c r="V9" s="45"/>
    </row>
    <row r="10" spans="1:22" ht="12.75" customHeight="1">
      <c r="A10" s="45"/>
      <c r="B10" s="246"/>
      <c r="C10" s="246"/>
      <c r="D10" s="246"/>
      <c r="E10" s="246"/>
      <c r="F10" s="246"/>
      <c r="G10" s="246"/>
      <c r="H10" s="246"/>
      <c r="I10" s="246"/>
      <c r="J10" s="246"/>
      <c r="K10" s="246"/>
      <c r="L10" s="246"/>
      <c r="M10" s="246"/>
      <c r="N10" s="246"/>
      <c r="O10" s="246"/>
      <c r="P10" s="246"/>
      <c r="Q10" s="246"/>
      <c r="R10" s="246"/>
      <c r="S10" s="246"/>
      <c r="T10" s="246"/>
      <c r="U10" s="246"/>
      <c r="V10" s="45"/>
    </row>
    <row r="11" spans="1:22" ht="12.75" customHeight="1">
      <c r="A11" s="45"/>
      <c r="B11" s="246"/>
      <c r="C11" s="246"/>
      <c r="D11" s="246"/>
      <c r="E11" s="246"/>
      <c r="F11" s="246"/>
      <c r="G11" s="246"/>
      <c r="H11" s="246"/>
      <c r="I11" s="246"/>
      <c r="J11" s="246"/>
      <c r="K11" s="246"/>
      <c r="L11" s="246"/>
      <c r="M11" s="246"/>
      <c r="N11" s="246"/>
      <c r="O11" s="246"/>
      <c r="P11" s="246"/>
      <c r="Q11" s="246"/>
      <c r="R11" s="246"/>
      <c r="S11" s="246"/>
      <c r="T11" s="246"/>
      <c r="U11" s="246"/>
      <c r="V11" s="45"/>
    </row>
    <row r="12" spans="1:22" ht="12.75" customHeight="1">
      <c r="A12" s="45"/>
      <c r="B12" s="246"/>
      <c r="C12" s="246"/>
      <c r="D12" s="246"/>
      <c r="E12" s="246"/>
      <c r="F12" s="246"/>
      <c r="G12" s="246"/>
      <c r="H12" s="246"/>
      <c r="I12" s="246"/>
      <c r="J12" s="246"/>
      <c r="K12" s="246"/>
      <c r="L12" s="246"/>
      <c r="M12" s="246"/>
      <c r="N12" s="246"/>
      <c r="O12" s="246"/>
      <c r="P12" s="246"/>
      <c r="Q12" s="246"/>
      <c r="R12" s="246"/>
      <c r="S12" s="246"/>
      <c r="T12" s="246"/>
      <c r="U12" s="246"/>
      <c r="V12" s="45"/>
    </row>
    <row r="13" spans="1:22" ht="12.75" customHeight="1">
      <c r="A13" s="45"/>
      <c r="B13" s="246"/>
      <c r="C13" s="246"/>
      <c r="D13" s="246"/>
      <c r="E13" s="246"/>
      <c r="F13" s="246"/>
      <c r="G13" s="246"/>
      <c r="H13" s="246"/>
      <c r="I13" s="246"/>
      <c r="J13" s="246"/>
      <c r="K13" s="246"/>
      <c r="L13" s="246"/>
      <c r="M13" s="246"/>
      <c r="N13" s="246"/>
      <c r="O13" s="246"/>
      <c r="P13" s="246"/>
      <c r="Q13" s="246"/>
      <c r="R13" s="246"/>
      <c r="S13" s="246"/>
      <c r="T13" s="246"/>
      <c r="U13" s="246"/>
      <c r="V13" s="45"/>
    </row>
    <row r="14" spans="1:22" ht="12.75" customHeight="1">
      <c r="A14" s="45"/>
      <c r="B14" s="246"/>
      <c r="C14" s="246"/>
      <c r="D14" s="246"/>
      <c r="E14" s="246"/>
      <c r="F14" s="246"/>
      <c r="G14" s="246"/>
      <c r="H14" s="246"/>
      <c r="I14" s="246"/>
      <c r="J14" s="246"/>
      <c r="K14" s="246"/>
      <c r="L14" s="246"/>
      <c r="M14" s="246"/>
      <c r="N14" s="246"/>
      <c r="O14" s="246"/>
      <c r="P14" s="246"/>
      <c r="Q14" s="246"/>
      <c r="R14" s="246"/>
      <c r="S14" s="246"/>
      <c r="T14" s="246"/>
      <c r="U14" s="246"/>
      <c r="V14" s="45"/>
    </row>
    <row r="15" spans="1:22" ht="12.75" customHeight="1">
      <c r="A15" s="45"/>
      <c r="B15" s="246"/>
      <c r="C15" s="246"/>
      <c r="D15" s="246"/>
      <c r="E15" s="246"/>
      <c r="F15" s="246"/>
      <c r="G15" s="246"/>
      <c r="H15" s="246"/>
      <c r="I15" s="246"/>
      <c r="J15" s="246"/>
      <c r="K15" s="246"/>
      <c r="L15" s="246"/>
      <c r="M15" s="246"/>
      <c r="N15" s="246"/>
      <c r="O15" s="246"/>
      <c r="P15" s="246"/>
      <c r="Q15" s="246"/>
      <c r="R15" s="246"/>
      <c r="S15" s="246"/>
      <c r="T15" s="246"/>
      <c r="U15" s="246"/>
      <c r="V15" s="45"/>
    </row>
    <row r="16" spans="1:22" ht="12.75" customHeight="1">
      <c r="A16" s="45"/>
      <c r="B16" s="246"/>
      <c r="C16" s="246"/>
      <c r="D16" s="246"/>
      <c r="E16" s="246"/>
      <c r="F16" s="246"/>
      <c r="G16" s="246"/>
      <c r="H16" s="246"/>
      <c r="I16" s="246"/>
      <c r="J16" s="246"/>
      <c r="K16" s="246"/>
      <c r="L16" s="246"/>
      <c r="M16" s="246"/>
      <c r="N16" s="246"/>
      <c r="O16" s="246"/>
      <c r="P16" s="246"/>
      <c r="Q16" s="246"/>
      <c r="R16" s="246"/>
      <c r="S16" s="246"/>
      <c r="T16" s="246"/>
      <c r="U16" s="246"/>
      <c r="V16" s="45"/>
    </row>
    <row r="17" spans="1:22" ht="12.75" customHeight="1">
      <c r="A17" s="45"/>
      <c r="B17" s="246"/>
      <c r="C17" s="246"/>
      <c r="D17" s="246"/>
      <c r="E17" s="246"/>
      <c r="F17" s="246"/>
      <c r="G17" s="246"/>
      <c r="H17" s="246"/>
      <c r="I17" s="246"/>
      <c r="J17" s="246"/>
      <c r="K17" s="246"/>
      <c r="L17" s="246"/>
      <c r="M17" s="246"/>
      <c r="N17" s="246"/>
      <c r="O17" s="246"/>
      <c r="P17" s="246"/>
      <c r="Q17" s="246"/>
      <c r="R17" s="246"/>
      <c r="S17" s="246"/>
      <c r="T17" s="246"/>
      <c r="U17" s="246"/>
      <c r="V17" s="45"/>
    </row>
    <row r="18" spans="1:22" ht="12.75" customHeight="1">
      <c r="A18" s="45"/>
      <c r="B18" s="246"/>
      <c r="C18" s="246"/>
      <c r="D18" s="246"/>
      <c r="E18" s="246"/>
      <c r="F18" s="246"/>
      <c r="G18" s="246"/>
      <c r="H18" s="246"/>
      <c r="I18" s="246"/>
      <c r="J18" s="246"/>
      <c r="K18" s="246"/>
      <c r="L18" s="246"/>
      <c r="M18" s="246"/>
      <c r="N18" s="246"/>
      <c r="O18" s="246"/>
      <c r="P18" s="246"/>
      <c r="Q18" s="246"/>
      <c r="R18" s="246"/>
      <c r="S18" s="246"/>
      <c r="T18" s="246"/>
      <c r="U18" s="246"/>
      <c r="V18" s="45"/>
    </row>
    <row r="19" spans="1:22" ht="12.75" customHeight="1">
      <c r="A19" s="45"/>
      <c r="B19" s="246"/>
      <c r="C19" s="246"/>
      <c r="D19" s="246"/>
      <c r="E19" s="246"/>
      <c r="F19" s="246"/>
      <c r="G19" s="246"/>
      <c r="H19" s="246"/>
      <c r="I19" s="246"/>
      <c r="J19" s="246"/>
      <c r="K19" s="246"/>
      <c r="L19" s="246"/>
      <c r="M19" s="246"/>
      <c r="N19" s="246"/>
      <c r="O19" s="246"/>
      <c r="P19" s="246"/>
      <c r="Q19" s="246"/>
      <c r="R19" s="246"/>
      <c r="S19" s="246"/>
      <c r="T19" s="246"/>
      <c r="U19" s="246"/>
      <c r="V19" s="45"/>
    </row>
    <row r="20" spans="1:22" ht="12.75" customHeight="1">
      <c r="A20" s="45"/>
      <c r="B20" s="246"/>
      <c r="C20" s="246"/>
      <c r="D20" s="246"/>
      <c r="E20" s="246"/>
      <c r="F20" s="246"/>
      <c r="G20" s="246"/>
      <c r="H20" s="246"/>
      <c r="I20" s="246"/>
      <c r="J20" s="246"/>
      <c r="K20" s="246"/>
      <c r="L20" s="246"/>
      <c r="M20" s="246"/>
      <c r="N20" s="246"/>
      <c r="O20" s="246"/>
      <c r="P20" s="246"/>
      <c r="Q20" s="246"/>
      <c r="R20" s="246"/>
      <c r="S20" s="246"/>
      <c r="T20" s="246"/>
      <c r="U20" s="246"/>
      <c r="V20" s="45"/>
    </row>
    <row r="21" spans="1:22" ht="12.75" customHeight="1">
      <c r="A21" s="45"/>
      <c r="B21" s="246"/>
      <c r="C21" s="246"/>
      <c r="D21" s="246"/>
      <c r="E21" s="246"/>
      <c r="F21" s="246"/>
      <c r="G21" s="246"/>
      <c r="H21" s="246"/>
      <c r="I21" s="246"/>
      <c r="J21" s="246"/>
      <c r="K21" s="246"/>
      <c r="L21" s="246"/>
      <c r="M21" s="246"/>
      <c r="N21" s="246"/>
      <c r="O21" s="246"/>
      <c r="P21" s="246"/>
      <c r="Q21" s="246"/>
      <c r="R21" s="246"/>
      <c r="S21" s="246"/>
      <c r="T21" s="246"/>
      <c r="U21" s="246"/>
      <c r="V21" s="45"/>
    </row>
    <row r="22" spans="1:22" ht="12.75" customHeight="1">
      <c r="A22" s="45"/>
      <c r="B22" s="246"/>
      <c r="C22" s="246"/>
      <c r="D22" s="246"/>
      <c r="E22" s="246"/>
      <c r="F22" s="246"/>
      <c r="G22" s="246"/>
      <c r="H22" s="246"/>
      <c r="I22" s="246"/>
      <c r="J22" s="246"/>
      <c r="K22" s="246"/>
      <c r="L22" s="246"/>
      <c r="M22" s="246"/>
      <c r="N22" s="246"/>
      <c r="O22" s="246"/>
      <c r="P22" s="246"/>
      <c r="Q22" s="246"/>
      <c r="R22" s="246"/>
      <c r="S22" s="246"/>
      <c r="T22" s="246"/>
      <c r="U22" s="246"/>
      <c r="V22" s="45"/>
    </row>
    <row r="23" spans="1:22" ht="12.75" customHeight="1">
      <c r="A23" s="45"/>
      <c r="B23" s="246"/>
      <c r="C23" s="246"/>
      <c r="D23" s="246"/>
      <c r="E23" s="246"/>
      <c r="F23" s="246"/>
      <c r="G23" s="246"/>
      <c r="H23" s="246"/>
      <c r="I23" s="246"/>
      <c r="J23" s="246"/>
      <c r="K23" s="246"/>
      <c r="L23" s="246"/>
      <c r="M23" s="246"/>
      <c r="N23" s="246"/>
      <c r="O23" s="246"/>
      <c r="P23" s="246"/>
      <c r="Q23" s="246"/>
      <c r="R23" s="246"/>
      <c r="S23" s="246"/>
      <c r="T23" s="246"/>
      <c r="U23" s="246"/>
      <c r="V23" s="45"/>
    </row>
    <row r="24" spans="1:22" ht="12.75" customHeight="1">
      <c r="A24" s="45"/>
      <c r="B24" s="246"/>
      <c r="C24" s="246"/>
      <c r="D24" s="246"/>
      <c r="E24" s="246"/>
      <c r="F24" s="246"/>
      <c r="G24" s="246"/>
      <c r="H24" s="246"/>
      <c r="I24" s="246"/>
      <c r="J24" s="246"/>
      <c r="K24" s="246"/>
      <c r="L24" s="246"/>
      <c r="M24" s="246"/>
      <c r="N24" s="246"/>
      <c r="O24" s="246"/>
      <c r="P24" s="246"/>
      <c r="Q24" s="246"/>
      <c r="R24" s="246"/>
      <c r="S24" s="246"/>
      <c r="T24" s="246"/>
      <c r="U24" s="246"/>
      <c r="V24" s="45"/>
    </row>
    <row r="25" spans="1:22" ht="12.75" customHeight="1">
      <c r="A25" s="45"/>
      <c r="B25" s="246"/>
      <c r="C25" s="246"/>
      <c r="D25" s="246"/>
      <c r="E25" s="246"/>
      <c r="F25" s="246"/>
      <c r="G25" s="246"/>
      <c r="H25" s="246"/>
      <c r="I25" s="246"/>
      <c r="J25" s="246"/>
      <c r="K25" s="246"/>
      <c r="L25" s="246"/>
      <c r="M25" s="246"/>
      <c r="N25" s="246"/>
      <c r="O25" s="246"/>
      <c r="P25" s="246"/>
      <c r="Q25" s="246"/>
      <c r="R25" s="246"/>
      <c r="S25" s="246"/>
      <c r="T25" s="246"/>
      <c r="U25" s="246"/>
      <c r="V25" s="45"/>
    </row>
    <row r="26" spans="1:22">
      <c r="A26" s="45"/>
      <c r="B26" s="246"/>
      <c r="C26" s="246"/>
      <c r="D26" s="246"/>
      <c r="E26" s="246"/>
      <c r="F26" s="246"/>
      <c r="G26" s="246"/>
      <c r="H26" s="246"/>
      <c r="I26" s="246"/>
      <c r="J26" s="246"/>
      <c r="K26" s="246"/>
      <c r="L26" s="246"/>
      <c r="M26" s="246"/>
      <c r="N26" s="246"/>
      <c r="O26" s="246"/>
      <c r="P26" s="246"/>
      <c r="Q26" s="246"/>
      <c r="R26" s="246"/>
      <c r="S26" s="246"/>
      <c r="T26" s="246"/>
      <c r="U26" s="246"/>
      <c r="V26" s="45"/>
    </row>
    <row r="27" spans="1:22">
      <c r="A27" s="45"/>
      <c r="B27" s="246"/>
      <c r="C27" s="246"/>
      <c r="D27" s="246"/>
      <c r="E27" s="246"/>
      <c r="F27" s="246"/>
      <c r="G27" s="246"/>
      <c r="H27" s="246"/>
      <c r="I27" s="246"/>
      <c r="J27" s="246"/>
      <c r="K27" s="246"/>
      <c r="L27" s="246"/>
      <c r="M27" s="246"/>
      <c r="N27" s="246"/>
      <c r="O27" s="246"/>
      <c r="P27" s="246"/>
      <c r="Q27" s="246"/>
      <c r="R27" s="246"/>
      <c r="S27" s="246"/>
      <c r="T27" s="246"/>
      <c r="U27" s="246"/>
      <c r="V27" s="45"/>
    </row>
    <row r="28" spans="1:22">
      <c r="A28" s="45"/>
      <c r="B28" s="246"/>
      <c r="C28" s="246"/>
      <c r="D28" s="246"/>
      <c r="E28" s="246"/>
      <c r="F28" s="246"/>
      <c r="G28" s="246"/>
      <c r="H28" s="246"/>
      <c r="I28" s="246"/>
      <c r="J28" s="246"/>
      <c r="K28" s="246"/>
      <c r="L28" s="246"/>
      <c r="M28" s="246"/>
      <c r="N28" s="246"/>
      <c r="O28" s="246"/>
      <c r="P28" s="246"/>
      <c r="Q28" s="246"/>
      <c r="R28" s="246"/>
      <c r="S28" s="246"/>
      <c r="T28" s="246"/>
      <c r="U28" s="246"/>
      <c r="V28" s="45"/>
    </row>
    <row r="29" spans="1:22">
      <c r="A29" s="45"/>
      <c r="B29" s="246"/>
      <c r="C29" s="246"/>
      <c r="D29" s="246"/>
      <c r="E29" s="246"/>
      <c r="F29" s="246"/>
      <c r="G29" s="246"/>
      <c r="H29" s="246"/>
      <c r="I29" s="246"/>
      <c r="J29" s="246"/>
      <c r="K29" s="246"/>
      <c r="L29" s="246"/>
      <c r="M29" s="246"/>
      <c r="N29" s="246"/>
      <c r="O29" s="246"/>
      <c r="P29" s="246"/>
      <c r="Q29" s="246"/>
      <c r="R29" s="246"/>
      <c r="S29" s="246"/>
      <c r="T29" s="246"/>
      <c r="U29" s="246"/>
      <c r="V29" s="45"/>
    </row>
    <row r="30" spans="1:22">
      <c r="A30" s="45"/>
      <c r="B30" s="45"/>
      <c r="C30" s="45"/>
      <c r="D30" s="45"/>
      <c r="E30" s="45"/>
      <c r="F30" s="45"/>
      <c r="G30" s="45"/>
      <c r="H30" s="45"/>
      <c r="I30" s="45"/>
      <c r="J30" s="45"/>
      <c r="K30" s="45"/>
      <c r="L30" s="45"/>
      <c r="M30" s="45"/>
      <c r="N30" s="45"/>
      <c r="O30" s="45"/>
      <c r="P30" s="45"/>
      <c r="Q30" s="45"/>
      <c r="R30" s="45"/>
      <c r="S30" s="45"/>
      <c r="T30" s="45"/>
      <c r="U30" s="45"/>
      <c r="V30" s="45"/>
    </row>
    <row r="31" spans="1:22">
      <c r="A31" s="45"/>
      <c r="B31" s="45"/>
      <c r="C31" s="45"/>
      <c r="D31" s="45"/>
      <c r="E31" s="45"/>
      <c r="F31" s="45"/>
      <c r="G31" s="45"/>
      <c r="H31" s="45"/>
      <c r="I31" s="45"/>
      <c r="J31" s="45"/>
      <c r="K31" s="45"/>
      <c r="L31" s="45"/>
      <c r="M31" s="45"/>
      <c r="N31" s="45"/>
      <c r="O31" s="45"/>
      <c r="P31" s="45"/>
      <c r="Q31" s="45"/>
      <c r="R31" s="45"/>
      <c r="S31" s="45"/>
      <c r="T31" s="45"/>
      <c r="U31" s="45"/>
      <c r="V31" s="45"/>
    </row>
    <row r="32" spans="1:22">
      <c r="A32" s="45"/>
      <c r="B32" s="45"/>
      <c r="C32" s="45"/>
      <c r="D32" s="45"/>
      <c r="E32" s="45"/>
      <c r="F32" s="45"/>
      <c r="G32" s="45"/>
      <c r="H32" s="45"/>
      <c r="I32" s="45"/>
      <c r="J32" s="45"/>
      <c r="K32" s="45"/>
      <c r="L32" s="45"/>
      <c r="M32" s="45"/>
      <c r="N32" s="45"/>
      <c r="O32" s="45"/>
      <c r="P32" s="45"/>
      <c r="Q32" s="45"/>
      <c r="R32" s="45"/>
      <c r="S32" s="45"/>
      <c r="T32" s="45"/>
      <c r="U32" s="45"/>
      <c r="V32" s="45"/>
    </row>
    <row r="33" spans="1:22">
      <c r="A33" s="45"/>
      <c r="B33" s="45"/>
      <c r="C33" s="45"/>
      <c r="D33" s="45"/>
      <c r="E33" s="45"/>
      <c r="F33" s="45"/>
      <c r="G33" s="45"/>
      <c r="H33" s="45"/>
      <c r="I33" s="45"/>
      <c r="J33" s="45"/>
      <c r="K33" s="45"/>
      <c r="L33" s="45"/>
      <c r="M33" s="45"/>
      <c r="N33" s="45"/>
      <c r="O33" s="45"/>
      <c r="P33" s="45"/>
      <c r="Q33" s="45"/>
      <c r="R33" s="45"/>
      <c r="S33" s="45"/>
      <c r="T33" s="45"/>
      <c r="U33" s="45"/>
      <c r="V33" s="45"/>
    </row>
  </sheetData>
  <customSheetViews>
    <customSheetView guid="{9658BFCB-F494-4EC4-95C2-C125FDE12354}" hiddenRows="1" hiddenColumns="1">
      <selection activeCell="J22" sqref="J22"/>
      <pageMargins left="0" right="0" top="0" bottom="0" header="0" footer="0"/>
      <headerFooter alignWithMargins="0"/>
    </customSheetView>
  </customSheetViews>
  <mergeCells count="1">
    <mergeCell ref="B3:U29"/>
  </mergeCells>
  <pageMargins left="0" right="0" top="0" bottom="0"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0AC8-EA00-4BAA-B9F6-62A6DF540AE0}">
  <sheetPr>
    <tabColor theme="4" tint="0.39997558519241921"/>
  </sheetPr>
  <dimension ref="A1:ZF1048573"/>
  <sheetViews>
    <sheetView showGridLines="0" topLeftCell="A7" zoomScaleNormal="100" workbookViewId="0">
      <selection activeCell="L26" sqref="L26"/>
    </sheetView>
  </sheetViews>
  <sheetFormatPr defaultColWidth="0" defaultRowHeight="12.75" zeroHeight="1"/>
  <cols>
    <col min="1" max="1" width="1.7109375" style="19" customWidth="1"/>
    <col min="2" max="2" width="13" style="20" customWidth="1"/>
    <col min="3" max="3" width="15.42578125" style="21" customWidth="1"/>
    <col min="4" max="4" width="8.28515625" style="32" customWidth="1"/>
    <col min="5" max="5" width="9.28515625" style="54" customWidth="1"/>
    <col min="6" max="6" width="9.42578125" style="21" customWidth="1"/>
    <col min="7" max="7" width="12.140625" style="20" customWidth="1"/>
    <col min="8" max="8" width="20.42578125" style="19" customWidth="1"/>
    <col min="9" max="9" width="10.7109375" style="19" customWidth="1"/>
    <col min="10" max="10" width="4.140625" style="19" customWidth="1"/>
    <col min="11" max="13" width="9.140625" style="19" customWidth="1"/>
    <col min="14" max="14" width="9.85546875" style="19" customWidth="1"/>
    <col min="15" max="16" width="7.7109375" style="19" customWidth="1"/>
    <col min="17" max="16384" width="9.140625" style="19" hidden="1"/>
  </cols>
  <sheetData>
    <row r="1" spans="1:682" ht="9.9499999999999993" customHeight="1">
      <c r="E1" s="21"/>
    </row>
    <row r="2" spans="1:682" s="27" customFormat="1" ht="24.95" customHeight="1">
      <c r="A2" s="9"/>
      <c r="B2" s="22" t="s">
        <v>25</v>
      </c>
      <c r="C2" s="23"/>
      <c r="D2" s="57"/>
      <c r="E2" s="61"/>
      <c r="F2" s="61"/>
      <c r="G2" s="63"/>
      <c r="H2" s="24"/>
      <c r="I2" s="7"/>
      <c r="J2" s="7"/>
      <c r="K2" s="195"/>
      <c r="L2" s="195"/>
      <c r="M2" s="195"/>
      <c r="N2" s="195"/>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row>
    <row r="3" spans="1:682" s="8" customFormat="1" ht="20.100000000000001" customHeight="1">
      <c r="A3" s="5"/>
      <c r="B3" s="6" t="s">
        <v>26</v>
      </c>
      <c r="C3" s="25"/>
      <c r="D3" s="58"/>
      <c r="E3" s="62"/>
      <c r="F3" s="62"/>
      <c r="G3" s="64"/>
      <c r="H3" s="7"/>
      <c r="I3" s="7"/>
      <c r="J3" s="7"/>
      <c r="K3" s="7"/>
      <c r="L3" s="7"/>
      <c r="M3" s="7"/>
      <c r="N3" s="7"/>
    </row>
    <row r="4" spans="1:682" s="8" customFormat="1" ht="20.100000000000001" customHeight="1">
      <c r="A4" s="5"/>
      <c r="B4" s="6" t="s">
        <v>27</v>
      </c>
      <c r="C4" s="25"/>
      <c r="D4" s="58"/>
      <c r="E4" s="62"/>
      <c r="F4" s="62"/>
      <c r="G4" s="64"/>
      <c r="H4" s="7"/>
      <c r="I4" s="7"/>
      <c r="J4" s="7"/>
      <c r="K4" s="7"/>
      <c r="L4" s="7"/>
      <c r="M4" s="7"/>
      <c r="N4" s="7"/>
    </row>
    <row r="5" spans="1:682" ht="14.25" customHeight="1">
      <c r="E5" s="21"/>
    </row>
    <row r="6" spans="1:682" ht="7.5" customHeight="1" thickBot="1">
      <c r="E6" s="21"/>
    </row>
    <row r="7" spans="1:682" s="28" customFormat="1" ht="24" customHeight="1">
      <c r="B7" s="53" t="s">
        <v>28</v>
      </c>
      <c r="C7" s="53"/>
      <c r="D7" s="59">
        <f>SUMIF(H10:H35,"CAESB",C10:C35)</f>
        <v>5.0000000000000001E-3</v>
      </c>
      <c r="E7" s="53"/>
      <c r="F7" s="53"/>
      <c r="G7" s="60"/>
      <c r="H7" s="29"/>
      <c r="K7" s="247" t="s">
        <v>29</v>
      </c>
      <c r="L7" s="248"/>
      <c r="M7" s="248"/>
      <c r="N7" s="249"/>
    </row>
    <row r="8" spans="1:682" s="20" customFormat="1" ht="15">
      <c r="B8" s="254" t="s">
        <v>30</v>
      </c>
      <c r="C8" s="255" t="s">
        <v>31</v>
      </c>
      <c r="D8" s="253" t="s">
        <v>32</v>
      </c>
      <c r="E8" s="253"/>
      <c r="F8" s="253"/>
      <c r="G8" s="256" t="s">
        <v>33</v>
      </c>
      <c r="H8" s="257" t="s">
        <v>34</v>
      </c>
      <c r="K8" s="250"/>
      <c r="L8" s="251"/>
      <c r="M8" s="251"/>
      <c r="N8" s="252"/>
    </row>
    <row r="9" spans="1:682" s="20" customFormat="1" ht="19.5" customHeight="1">
      <c r="B9" s="254"/>
      <c r="C9" s="255"/>
      <c r="D9" s="151">
        <v>2020</v>
      </c>
      <c r="E9" s="151">
        <v>2021</v>
      </c>
      <c r="F9" s="151">
        <v>2022</v>
      </c>
      <c r="G9" s="256"/>
      <c r="H9" s="257"/>
      <c r="K9" s="187" t="s">
        <v>35</v>
      </c>
      <c r="L9" s="188"/>
      <c r="M9" s="188"/>
      <c r="N9" s="189"/>
    </row>
    <row r="10" spans="1:682" ht="15" customHeight="1">
      <c r="A10" s="70"/>
      <c r="B10" s="145">
        <f t="shared" ref="B10:B34" si="0">IF(G10&lt;$M$19,4,IF(G10&lt;$M$18,3,IF(G10&lt;$M$17,2,1)))</f>
        <v>1</v>
      </c>
      <c r="C10" s="146" cm="1">
        <f t="array" ref="C10">IF(B10=1,0.5,IF(B10=2,1,IF(B10=3,1.5,IF(B10=4,2,ERRO))))/100</f>
        <v>5.0000000000000001E-3</v>
      </c>
      <c r="D10" s="147">
        <v>1</v>
      </c>
      <c r="E10" s="147">
        <v>1</v>
      </c>
      <c r="F10" s="148">
        <v>1</v>
      </c>
      <c r="G10" s="149">
        <f t="shared" ref="G10:G34" si="1">AVERAGE(D10:F10)</f>
        <v>1</v>
      </c>
      <c r="H10" s="150" t="s">
        <v>36</v>
      </c>
      <c r="J10" s="30"/>
      <c r="K10" s="190" t="s">
        <v>37</v>
      </c>
      <c r="L10" s="52"/>
      <c r="M10" s="52"/>
      <c r="N10" s="191"/>
    </row>
    <row r="11" spans="1:682" ht="15" customHeight="1" thickBot="1">
      <c r="A11" s="70"/>
      <c r="B11" s="145">
        <f t="shared" si="0"/>
        <v>1</v>
      </c>
      <c r="C11" s="146" cm="1">
        <f t="array" ref="C11">IF(B11=1,0.5,IF(B11=2,1,IF(B11=3,1.5,IF(B11=4,2,ERRO))))/100</f>
        <v>5.0000000000000001E-3</v>
      </c>
      <c r="D11" s="147">
        <v>1</v>
      </c>
      <c r="E11" s="147">
        <v>1</v>
      </c>
      <c r="F11" s="147">
        <v>1</v>
      </c>
      <c r="G11" s="149">
        <f t="shared" si="1"/>
        <v>1</v>
      </c>
      <c r="H11" s="150" t="s">
        <v>38</v>
      </c>
      <c r="I11" s="32"/>
      <c r="J11" s="30"/>
      <c r="K11" s="192" t="s">
        <v>39</v>
      </c>
      <c r="L11" s="193"/>
      <c r="M11" s="193"/>
      <c r="N11" s="194"/>
    </row>
    <row r="12" spans="1:682" ht="15" customHeight="1">
      <c r="A12" s="70"/>
      <c r="B12" s="145">
        <f t="shared" si="0"/>
        <v>1</v>
      </c>
      <c r="C12" s="146" cm="1">
        <f t="array" ref="C12">IF(B12=1,0.5,IF(B12=2,1,IF(B12=3,1.5,IF(B12=4,2,ERRO))))/100</f>
        <v>5.0000000000000001E-3</v>
      </c>
      <c r="D12" s="147">
        <v>1</v>
      </c>
      <c r="E12" s="147">
        <v>1</v>
      </c>
      <c r="F12" s="147">
        <v>1</v>
      </c>
      <c r="G12" s="149">
        <f t="shared" si="1"/>
        <v>1</v>
      </c>
      <c r="H12" s="150" t="s">
        <v>40</v>
      </c>
      <c r="I12" s="32"/>
      <c r="J12" s="30"/>
      <c r="K12" s="52"/>
      <c r="L12" s="52"/>
      <c r="M12" s="52"/>
      <c r="N12" s="52"/>
    </row>
    <row r="13" spans="1:682" ht="15" customHeight="1">
      <c r="A13" s="70"/>
      <c r="B13" s="145">
        <f t="shared" si="0"/>
        <v>1</v>
      </c>
      <c r="C13" s="146" cm="1">
        <f t="array" ref="C13">IF(B13=1,0.5,IF(B13=2,1,IF(B13=3,1.5,IF(B13=4,2,ERRO))))/100</f>
        <v>5.0000000000000001E-3</v>
      </c>
      <c r="D13" s="147">
        <v>1</v>
      </c>
      <c r="E13" s="147">
        <v>1</v>
      </c>
      <c r="F13" s="147">
        <v>1</v>
      </c>
      <c r="G13" s="149">
        <f t="shared" si="1"/>
        <v>1</v>
      </c>
      <c r="H13" s="150" t="s">
        <v>41</v>
      </c>
      <c r="I13" s="32"/>
      <c r="J13" s="30"/>
    </row>
    <row r="14" spans="1:682" ht="15" customHeight="1">
      <c r="A14" s="70"/>
      <c r="B14" s="145">
        <f t="shared" si="0"/>
        <v>1</v>
      </c>
      <c r="C14" s="146" cm="1">
        <f t="array" ref="C14">IF(B14=1,0.5,IF(B14=2,1,IF(B14=3,1.5,IF(B14=4,2,ERRO))))/100</f>
        <v>5.0000000000000001E-3</v>
      </c>
      <c r="D14" s="147">
        <v>1</v>
      </c>
      <c r="E14" s="147">
        <v>1</v>
      </c>
      <c r="F14" s="147">
        <v>1</v>
      </c>
      <c r="G14" s="149">
        <f t="shared" si="1"/>
        <v>1</v>
      </c>
      <c r="H14" s="150" t="s">
        <v>42</v>
      </c>
      <c r="J14" s="30"/>
    </row>
    <row r="15" spans="1:682" ht="15" customHeight="1">
      <c r="A15" s="70"/>
      <c r="B15" s="145">
        <f t="shared" si="0"/>
        <v>1</v>
      </c>
      <c r="C15" s="146" cm="1">
        <f t="array" ref="C15">IF(B15=1,0.5,IF(B15=2,1,IF(B15=3,1.5,IF(B15=4,2,ERRO))))/100</f>
        <v>5.0000000000000001E-3</v>
      </c>
      <c r="D15" s="147">
        <v>1</v>
      </c>
      <c r="E15" s="147">
        <v>1</v>
      </c>
      <c r="F15" s="147">
        <v>1</v>
      </c>
      <c r="G15" s="149">
        <f t="shared" si="1"/>
        <v>1</v>
      </c>
      <c r="H15" s="150" t="s">
        <v>43</v>
      </c>
      <c r="I15" s="32"/>
      <c r="J15" s="30"/>
    </row>
    <row r="16" spans="1:682" ht="15" customHeight="1">
      <c r="A16" s="70"/>
      <c r="B16" s="145">
        <f t="shared" si="0"/>
        <v>1</v>
      </c>
      <c r="C16" s="146" cm="1">
        <f t="array" ref="C16">IF(B16=1,0.5,IF(B16=2,1,IF(B16=3,1.5,IF(B16=4,2,ERRO))))/100</f>
        <v>5.0000000000000001E-3</v>
      </c>
      <c r="D16" s="147">
        <v>1</v>
      </c>
      <c r="E16" s="147">
        <v>1</v>
      </c>
      <c r="F16" s="147">
        <v>1</v>
      </c>
      <c r="G16" s="149">
        <f t="shared" si="1"/>
        <v>1</v>
      </c>
      <c r="H16" s="150" t="s">
        <v>44</v>
      </c>
      <c r="I16" s="32"/>
      <c r="J16" s="30"/>
      <c r="K16" s="258" t="s">
        <v>45</v>
      </c>
      <c r="L16" s="258"/>
      <c r="M16" s="261"/>
      <c r="N16" s="261"/>
    </row>
    <row r="17" spans="1:14" ht="15" customHeight="1">
      <c r="A17" s="70"/>
      <c r="B17" s="145">
        <f t="shared" si="0"/>
        <v>2</v>
      </c>
      <c r="C17" s="146" cm="1">
        <f t="array" ref="C17">IF(B17=1,0.5,IF(B17=2,1,IF(B17=3,1.5,IF(B17=4,2,ERRO))))/100</f>
        <v>0.01</v>
      </c>
      <c r="D17" s="147">
        <v>1</v>
      </c>
      <c r="E17" s="147">
        <v>1</v>
      </c>
      <c r="F17" s="148">
        <v>0.38573007184540198</v>
      </c>
      <c r="G17" s="149">
        <f t="shared" si="1"/>
        <v>0.79524335728180073</v>
      </c>
      <c r="H17" s="150" t="s">
        <v>46</v>
      </c>
      <c r="I17" s="32"/>
      <c r="J17" s="30"/>
      <c r="K17" s="259" t="s">
        <v>47</v>
      </c>
      <c r="L17" s="259"/>
      <c r="M17" s="262">
        <f>_xlfn.QUARTILE.EXC(G10:G34,3)</f>
        <v>1</v>
      </c>
      <c r="N17" s="262"/>
    </row>
    <row r="18" spans="1:14" ht="15" customHeight="1">
      <c r="A18" s="70"/>
      <c r="B18" s="145">
        <f t="shared" si="0"/>
        <v>2</v>
      </c>
      <c r="C18" s="146" cm="1">
        <f t="array" ref="C18">IF(B18=1,0.5,IF(B18=2,1,IF(B18=3,1.5,IF(B18=4,2,ERRO))))/100</f>
        <v>0.01</v>
      </c>
      <c r="D18" s="147">
        <v>0.647894645679016</v>
      </c>
      <c r="E18" s="147">
        <v>0.64219868692443705</v>
      </c>
      <c r="F18" s="148">
        <v>0.57447520049235001</v>
      </c>
      <c r="G18" s="149">
        <f t="shared" si="1"/>
        <v>0.62152284436526761</v>
      </c>
      <c r="H18" s="150" t="s">
        <v>48</v>
      </c>
      <c r="I18" s="55"/>
      <c r="J18" s="30"/>
      <c r="K18" s="259" t="s">
        <v>49</v>
      </c>
      <c r="L18" s="259"/>
      <c r="M18" s="263">
        <f>_xlfn.QUARTILE.EXC(G10:G34,2)</f>
        <v>0.60656777532942197</v>
      </c>
      <c r="N18" s="263"/>
    </row>
    <row r="19" spans="1:14" ht="15" customHeight="1" thickBot="1">
      <c r="A19" s="70"/>
      <c r="B19" s="145">
        <f t="shared" si="0"/>
        <v>2</v>
      </c>
      <c r="C19" s="146" cm="1">
        <f t="array" ref="C19">IF(B19=1,0.5,IF(B19=2,1,IF(B19=3,1.5,IF(B19=4,2,ERRO))))/100</f>
        <v>0.01</v>
      </c>
      <c r="D19" s="147">
        <v>0.68669922756876001</v>
      </c>
      <c r="E19" s="147">
        <v>0.66251444053444497</v>
      </c>
      <c r="F19" s="148">
        <v>0.47048965788506097</v>
      </c>
      <c r="G19" s="149">
        <f t="shared" si="1"/>
        <v>0.60656777532942197</v>
      </c>
      <c r="H19" s="150" t="s">
        <v>50</v>
      </c>
      <c r="I19" s="32"/>
      <c r="J19" s="30"/>
      <c r="K19" s="260" t="s">
        <v>51</v>
      </c>
      <c r="L19" s="260"/>
      <c r="M19" s="264">
        <f>_xlfn.QUARTILE.EXC(G10:G34,1)</f>
        <v>0.50533082134629381</v>
      </c>
      <c r="N19" s="264"/>
    </row>
    <row r="20" spans="1:14" ht="15" customHeight="1" thickTop="1">
      <c r="A20" s="70"/>
      <c r="B20" s="145">
        <f t="shared" si="0"/>
        <v>2</v>
      </c>
      <c r="C20" s="146" cm="1">
        <f t="array" ref="C20">IF(B20=1,0.5,IF(B20=2,1,IF(B20=3,1.5,IF(B20=4,2,ERRO))))/100</f>
        <v>0.01</v>
      </c>
      <c r="D20" s="147">
        <v>0.81738397999555001</v>
      </c>
      <c r="E20" s="147">
        <v>0.74125095209429204</v>
      </c>
      <c r="F20" s="147">
        <v>0.74405483391265104</v>
      </c>
      <c r="G20" s="149">
        <f t="shared" si="1"/>
        <v>0.76756325533416436</v>
      </c>
      <c r="H20" s="150" t="s">
        <v>52</v>
      </c>
      <c r="I20" s="32"/>
      <c r="J20" s="30"/>
    </row>
    <row r="21" spans="1:14" ht="15" customHeight="1">
      <c r="A21" s="70"/>
      <c r="B21" s="145">
        <f t="shared" si="0"/>
        <v>2</v>
      </c>
      <c r="C21" s="146" cm="1">
        <f t="array" ref="C21">IF(B21=1,0.5,IF(B21=2,1,IF(B21=3,1.5,IF(B21=4,2,ERRO))))/100</f>
        <v>0.01</v>
      </c>
      <c r="D21" s="147">
        <v>0.76461332786026803</v>
      </c>
      <c r="E21" s="147">
        <v>0.96037982643488395</v>
      </c>
      <c r="F21" s="147">
        <v>0.78880436359676298</v>
      </c>
      <c r="G21" s="149">
        <f t="shared" si="1"/>
        <v>0.83793250596397162</v>
      </c>
      <c r="H21" s="150" t="s">
        <v>53</v>
      </c>
      <c r="J21" s="30"/>
    </row>
    <row r="22" spans="1:14" ht="15" customHeight="1">
      <c r="A22" s="70"/>
      <c r="B22" s="145">
        <f t="shared" si="0"/>
        <v>2</v>
      </c>
      <c r="C22" s="146" cm="1">
        <f t="array" ref="C22">IF(B22=1,0.5,IF(B22=2,1,IF(B22=3,1.5,IF(B22=4,2,ERRO))))/100</f>
        <v>0.01</v>
      </c>
      <c r="D22" s="147">
        <v>1</v>
      </c>
      <c r="E22" s="147">
        <v>1</v>
      </c>
      <c r="F22" s="147">
        <v>0.92893715718778702</v>
      </c>
      <c r="G22" s="149">
        <f t="shared" si="1"/>
        <v>0.97631238572926238</v>
      </c>
      <c r="H22" s="150" t="s">
        <v>54</v>
      </c>
      <c r="I22" s="32"/>
      <c r="J22" s="30"/>
    </row>
    <row r="23" spans="1:14" ht="15" customHeight="1">
      <c r="A23" s="70"/>
      <c r="B23" s="145">
        <f t="shared" si="0"/>
        <v>3</v>
      </c>
      <c r="C23" s="146" cm="1">
        <f t="array" ref="C23">IF(B23=1,0.5,IF(B23=2,1,IF(B23=3,1.5,IF(B23=4,2,ERRO))))/100</f>
        <v>1.4999999999999999E-2</v>
      </c>
      <c r="D23" s="147">
        <v>0.64002447020804998</v>
      </c>
      <c r="E23" s="147">
        <v>0.74083560398996695</v>
      </c>
      <c r="F23" s="148">
        <v>0.41471614500677401</v>
      </c>
      <c r="G23" s="149">
        <f t="shared" si="1"/>
        <v>0.5985254064015969</v>
      </c>
      <c r="H23" s="150" t="s">
        <v>55</v>
      </c>
      <c r="I23" s="31"/>
      <c r="J23" s="30"/>
    </row>
    <row r="24" spans="1:14" ht="15" customHeight="1">
      <c r="A24" s="70"/>
      <c r="B24" s="145">
        <f t="shared" si="0"/>
        <v>3</v>
      </c>
      <c r="C24" s="146" cm="1">
        <f t="array" ref="C24">IF(B24=1,0.5,IF(B24=2,1,IF(B24=3,1.5,IF(B24=4,2,ERRO))))/100</f>
        <v>1.4999999999999999E-2</v>
      </c>
      <c r="D24" s="147">
        <v>0.51458013148200898</v>
      </c>
      <c r="E24" s="147">
        <v>0.65278521463990602</v>
      </c>
      <c r="F24" s="148">
        <v>0.47936270140138398</v>
      </c>
      <c r="G24" s="149">
        <f t="shared" si="1"/>
        <v>0.5489093491744329</v>
      </c>
      <c r="H24" s="150" t="s">
        <v>56</v>
      </c>
      <c r="I24" s="32"/>
      <c r="J24" s="30"/>
    </row>
    <row r="25" spans="1:14" ht="15" customHeight="1">
      <c r="A25" s="70"/>
      <c r="B25" s="145">
        <f t="shared" si="0"/>
        <v>3</v>
      </c>
      <c r="C25" s="146" cm="1">
        <f t="array" ref="C25">IF(B25=1,0.5,IF(B25=2,1,IF(B25=3,1.5,IF(B25=4,2,ERRO))))/100</f>
        <v>1.4999999999999999E-2</v>
      </c>
      <c r="D25" s="147">
        <v>0.80896088703526903</v>
      </c>
      <c r="E25" s="147">
        <v>0.55762822353948704</v>
      </c>
      <c r="F25" s="147">
        <v>0.43043236250435102</v>
      </c>
      <c r="G25" s="149">
        <f t="shared" si="1"/>
        <v>0.5990071576930357</v>
      </c>
      <c r="H25" s="150" t="s">
        <v>57</v>
      </c>
      <c r="I25" s="32"/>
      <c r="J25" s="30"/>
    </row>
    <row r="26" spans="1:14" ht="15" customHeight="1">
      <c r="B26" s="145">
        <f t="shared" si="0"/>
        <v>3</v>
      </c>
      <c r="C26" s="146" cm="1">
        <f t="array" ref="C26">IF(B26=1,0.5,IF(B26=2,1,IF(B26=3,1.5,IF(B26=4,2,ERRO))))/100</f>
        <v>1.4999999999999999E-2</v>
      </c>
      <c r="D26" s="147">
        <v>0.67383665528450298</v>
      </c>
      <c r="E26" s="147">
        <v>0.58310765678639098</v>
      </c>
      <c r="F26" s="147">
        <v>0.28066716786163798</v>
      </c>
      <c r="G26" s="149">
        <f t="shared" si="1"/>
        <v>0.51253715997751059</v>
      </c>
      <c r="H26" s="150" t="s">
        <v>58</v>
      </c>
      <c r="I26" s="32"/>
      <c r="J26" s="30"/>
    </row>
    <row r="27" spans="1:14" ht="15" customHeight="1">
      <c r="B27" s="145">
        <f t="shared" si="0"/>
        <v>3</v>
      </c>
      <c r="C27" s="146" cm="1">
        <f t="array" ref="C27">IF(B27=1,0.5,IF(B27=2,1,IF(B27=3,1.5,IF(B27=4,2,ERRO))))/100</f>
        <v>1.4999999999999999E-2</v>
      </c>
      <c r="D27" s="147">
        <v>0.50443280596539897</v>
      </c>
      <c r="E27" s="147">
        <v>0.58416777318261603</v>
      </c>
      <c r="F27" s="147">
        <v>0.56671876905845797</v>
      </c>
      <c r="G27" s="149">
        <f t="shared" si="1"/>
        <v>0.55177311606882429</v>
      </c>
      <c r="H27" s="150" t="s">
        <v>59</v>
      </c>
      <c r="J27" s="30"/>
    </row>
    <row r="28" spans="1:14" ht="15" customHeight="1">
      <c r="B28" s="145">
        <f t="shared" si="0"/>
        <v>3</v>
      </c>
      <c r="C28" s="146" cm="1">
        <f t="array" ref="C28">IF(B28=1,0.5,IF(B28=2,1,IF(B28=3,1.5,IF(B28=4,2,ERRO))))/100</f>
        <v>1.4999999999999999E-2</v>
      </c>
      <c r="D28" s="147">
        <v>0.47473127743208998</v>
      </c>
      <c r="E28" s="147">
        <v>0.55533182275409798</v>
      </c>
      <c r="F28" s="147">
        <v>0.61666420616300299</v>
      </c>
      <c r="G28" s="149">
        <f t="shared" si="1"/>
        <v>0.54890910211639699</v>
      </c>
      <c r="H28" s="150" t="s">
        <v>60</v>
      </c>
      <c r="I28" s="32"/>
      <c r="J28" s="30"/>
    </row>
    <row r="29" spans="1:14" ht="15" customHeight="1">
      <c r="B29" s="145">
        <f t="shared" si="0"/>
        <v>4</v>
      </c>
      <c r="C29" s="146" cm="1">
        <f t="array" ref="C29">IF(B29=1,0.5,IF(B29=2,1,IF(B29=3,1.5,IF(B29=4,2,ERRO))))/100</f>
        <v>0.02</v>
      </c>
      <c r="D29" s="147">
        <v>0.54757961318860304</v>
      </c>
      <c r="E29" s="147">
        <v>0.524883692796143</v>
      </c>
      <c r="F29" s="147">
        <v>0.387326844588672</v>
      </c>
      <c r="G29" s="149">
        <f t="shared" si="1"/>
        <v>0.48659671685780598</v>
      </c>
      <c r="H29" s="150" t="s">
        <v>61</v>
      </c>
      <c r="J29" s="30"/>
    </row>
    <row r="30" spans="1:14" ht="15" customHeight="1">
      <c r="B30" s="145">
        <f t="shared" si="0"/>
        <v>4</v>
      </c>
      <c r="C30" s="146" cm="1">
        <f t="array" ref="C30">IF(B30=1,0.5,IF(B30=2,1,IF(B30=3,1.5,IF(B30=4,2,ERRO))))/100</f>
        <v>0.02</v>
      </c>
      <c r="D30" s="147">
        <v>0.422872799423061</v>
      </c>
      <c r="E30" s="147">
        <v>0.44878155601942499</v>
      </c>
      <c r="F30" s="147">
        <v>0.40779974228378002</v>
      </c>
      <c r="G30" s="149">
        <f t="shared" si="1"/>
        <v>0.42648469924208871</v>
      </c>
      <c r="H30" s="150" t="s">
        <v>62</v>
      </c>
      <c r="I30" s="32"/>
    </row>
    <row r="31" spans="1:14" ht="15" customHeight="1">
      <c r="B31" s="145">
        <f t="shared" si="0"/>
        <v>4</v>
      </c>
      <c r="C31" s="146" cm="1">
        <f t="array" ref="C31">IF(B31=1,0.5,IF(B31=2,1,IF(B31=3,1.5,IF(B31=4,2,ERRO))))/100</f>
        <v>0.02</v>
      </c>
      <c r="D31" s="147">
        <v>0.45483021964625098</v>
      </c>
      <c r="E31" s="147">
        <v>0.38631586948945901</v>
      </c>
      <c r="F31" s="147">
        <v>0.21974489273711201</v>
      </c>
      <c r="G31" s="149">
        <f t="shared" si="1"/>
        <v>0.35363032729094068</v>
      </c>
      <c r="H31" s="150" t="s">
        <v>63</v>
      </c>
    </row>
    <row r="32" spans="1:14" ht="15" customHeight="1">
      <c r="B32" s="145">
        <f t="shared" si="0"/>
        <v>4</v>
      </c>
      <c r="C32" s="146" cm="1">
        <f t="array" ref="C32">IF(B32=1,0.5,IF(B32=2,1,IF(B32=3,1.5,IF(B32=4,2,ERRO))))/100</f>
        <v>0.02</v>
      </c>
      <c r="D32" s="147">
        <v>0.50650682720714801</v>
      </c>
      <c r="E32" s="147">
        <v>0.452760996547727</v>
      </c>
      <c r="F32" s="147">
        <v>0.41051799614728202</v>
      </c>
      <c r="G32" s="149">
        <f t="shared" si="1"/>
        <v>0.45659527330071903</v>
      </c>
      <c r="H32" s="150" t="s">
        <v>64</v>
      </c>
      <c r="I32" s="32"/>
    </row>
    <row r="33" spans="2:9" ht="15" customHeight="1">
      <c r="B33" s="145">
        <f t="shared" si="0"/>
        <v>4</v>
      </c>
      <c r="C33" s="146" cm="1">
        <f t="array" ref="C33">IF(B33=1,0.5,IF(B33=2,1,IF(B33=3,1.5,IF(B33=4,2,ERRO))))/100</f>
        <v>0.02</v>
      </c>
      <c r="D33" s="147">
        <v>0.47242364530810099</v>
      </c>
      <c r="E33" s="147">
        <v>0.49940421198430801</v>
      </c>
      <c r="F33" s="147">
        <v>0.52254559085282204</v>
      </c>
      <c r="G33" s="149">
        <f t="shared" si="1"/>
        <v>0.49812448271507703</v>
      </c>
      <c r="H33" s="150" t="s">
        <v>65</v>
      </c>
      <c r="I33" s="32"/>
    </row>
    <row r="34" spans="2:9" ht="15" customHeight="1">
      <c r="B34" s="145">
        <f t="shared" si="0"/>
        <v>4</v>
      </c>
      <c r="C34" s="146" cm="1">
        <f t="array" ref="C34">IF(B34=1,0.5,IF(B34=2,1,IF(B34=3,1.5,IF(B34=4,2,ERRO))))/100</f>
        <v>0.02</v>
      </c>
      <c r="D34" s="147">
        <v>0.400173765540353</v>
      </c>
      <c r="E34" s="147">
        <v>0.41872106191003899</v>
      </c>
      <c r="F34" s="147">
        <v>0.39729380010187099</v>
      </c>
      <c r="G34" s="149">
        <f t="shared" si="1"/>
        <v>0.40539620918408764</v>
      </c>
      <c r="H34" s="150" t="s">
        <v>66</v>
      </c>
      <c r="I34" s="32"/>
    </row>
    <row r="35" spans="2:9" ht="15" customHeight="1">
      <c r="B35" s="68"/>
      <c r="C35" s="69"/>
      <c r="D35" s="66"/>
      <c r="E35" s="67"/>
      <c r="F35" s="67"/>
      <c r="G35" s="70"/>
      <c r="H35" s="65"/>
      <c r="I35" s="32"/>
    </row>
    <row r="36" spans="2:9" ht="15">
      <c r="B36" s="68"/>
      <c r="C36" s="71"/>
      <c r="D36" s="72"/>
      <c r="E36" s="73"/>
      <c r="F36" s="71"/>
      <c r="G36" s="65"/>
      <c r="H36" s="74"/>
    </row>
    <row r="37" spans="2:9"/>
    <row r="38" spans="2:9"/>
    <row r="48" spans="2:9"/>
    <row r="1048570" spans="5:5" ht="13.5" hidden="1" customHeight="1"/>
    <row r="1048571" spans="5:5" ht="21" hidden="1" customHeight="1"/>
    <row r="1048572" spans="5:5" ht="21.75" hidden="1" customHeight="1"/>
    <row r="1048573" spans="5:5" ht="60.75" hidden="1" customHeight="1">
      <c r="E1048573" s="21"/>
    </row>
  </sheetData>
  <sortState xmlns:xlrd2="http://schemas.microsoft.com/office/spreadsheetml/2017/richdata2" ref="B10:H34">
    <sortCondition ref="B10:B34"/>
  </sortState>
  <customSheetViews>
    <customSheetView guid="{9658BFCB-F494-4EC4-95C2-C125FDE12354}" scale="90" showGridLines="0" hiddenRows="1" hiddenColumns="1">
      <selection activeCell="B8" sqref="B8:E8"/>
      <pageMargins left="0" right="0" top="0" bottom="0" header="0" footer="0"/>
      <pageSetup paperSize="9" orientation="portrait" r:id="rId1"/>
      <headerFooter alignWithMargins="0"/>
    </customSheetView>
  </customSheetViews>
  <mergeCells count="15">
    <mergeCell ref="K16:L16"/>
    <mergeCell ref="K17:L17"/>
    <mergeCell ref="K18:L18"/>
    <mergeCell ref="K19:L19"/>
    <mergeCell ref="M16:N16"/>
    <mergeCell ref="M17:N17"/>
    <mergeCell ref="M18:N18"/>
    <mergeCell ref="M19:N19"/>
    <mergeCell ref="K7:N7"/>
    <mergeCell ref="K8:N8"/>
    <mergeCell ref="D8:F8"/>
    <mergeCell ref="B8:B9"/>
    <mergeCell ref="C8:C9"/>
    <mergeCell ref="G8:G9"/>
    <mergeCell ref="H8:H9"/>
  </mergeCells>
  <phoneticPr fontId="37" type="noConversion"/>
  <pageMargins left="0" right="0" top="0" bottom="0" header="0" footer="0"/>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3504E-EA4A-4A3D-9316-DE98D57EFA62}">
  <sheetPr>
    <tabColor theme="4" tint="0.39997558519241921"/>
  </sheetPr>
  <dimension ref="A1:AE34"/>
  <sheetViews>
    <sheetView showGridLines="0" zoomScaleNormal="100" workbookViewId="0">
      <selection activeCell="G21" sqref="G21"/>
    </sheetView>
  </sheetViews>
  <sheetFormatPr defaultColWidth="0" defaultRowHeight="15" zeroHeight="1"/>
  <cols>
    <col min="1" max="1" width="2.7109375" style="75" customWidth="1"/>
    <col min="2" max="2" width="0.7109375" style="75" customWidth="1"/>
    <col min="3" max="3" width="18.7109375" style="75" customWidth="1"/>
    <col min="4" max="4" width="21.5703125" style="75" customWidth="1"/>
    <col min="5" max="5" width="8.42578125" style="75" customWidth="1"/>
    <col min="6" max="6" width="0.42578125" style="75" customWidth="1"/>
    <col min="7" max="7" width="48.140625" style="75" customWidth="1"/>
    <col min="8" max="8" width="7.7109375" style="75" customWidth="1"/>
    <col min="9" max="10" width="9.140625" style="75" hidden="1" customWidth="1"/>
    <col min="11" max="31" width="0" style="75" hidden="1" customWidth="1"/>
    <col min="32" max="16384" width="9.140625" style="75" hidden="1"/>
  </cols>
  <sheetData>
    <row r="1" spans="2:15" ht="11.25" customHeight="1">
      <c r="B1"/>
      <c r="C1" s="19"/>
      <c r="D1" s="20"/>
      <c r="E1" s="21"/>
      <c r="F1" s="19"/>
      <c r="G1" s="19"/>
      <c r="H1"/>
    </row>
    <row r="2" spans="2:15" ht="20.25">
      <c r="B2" s="22" t="s">
        <v>25</v>
      </c>
      <c r="C2" s="174"/>
      <c r="D2" s="22"/>
      <c r="E2" s="22"/>
      <c r="F2" s="22"/>
      <c r="G2" s="22"/>
      <c r="H2"/>
    </row>
    <row r="3" spans="2:15" ht="18">
      <c r="B3" s="79" t="s">
        <v>26</v>
      </c>
      <c r="C3" s="174"/>
      <c r="D3" s="79"/>
      <c r="E3" s="79"/>
      <c r="F3" s="79"/>
      <c r="G3" s="79"/>
      <c r="H3"/>
    </row>
    <row r="4" spans="2:15" ht="18">
      <c r="B4" s="79" t="s">
        <v>67</v>
      </c>
      <c r="C4" s="174"/>
      <c r="D4" s="79"/>
      <c r="E4" s="79"/>
      <c r="F4" s="79"/>
      <c r="G4" s="79"/>
      <c r="H4"/>
    </row>
    <row r="5" spans="2:15" ht="18">
      <c r="B5" s="79"/>
      <c r="C5" s="174"/>
      <c r="D5" s="79"/>
      <c r="E5" s="79"/>
      <c r="F5" s="79"/>
      <c r="G5" s="79"/>
      <c r="H5"/>
    </row>
    <row r="6" spans="2:15" ht="14.25" customHeight="1" thickBot="1">
      <c r="B6"/>
      <c r="C6"/>
      <c r="D6"/>
      <c r="E6"/>
      <c r="F6"/>
      <c r="G6"/>
      <c r="H6"/>
    </row>
    <row r="7" spans="2:15" ht="6" customHeight="1">
      <c r="B7" s="175"/>
      <c r="C7" s="176"/>
      <c r="D7" s="177"/>
      <c r="E7" s="178"/>
      <c r="F7" s="179"/>
      <c r="G7" s="19"/>
      <c r="H7"/>
    </row>
    <row r="8" spans="2:15" ht="26.25" customHeight="1">
      <c r="B8" s="180"/>
      <c r="C8" s="82" t="s">
        <v>68</v>
      </c>
      <c r="D8" s="83"/>
      <c r="E8" s="212">
        <f>D32-1</f>
        <v>7.4492639809304873E-3</v>
      </c>
      <c r="F8" s="181"/>
      <c r="G8" s="86"/>
      <c r="H8"/>
      <c r="I8"/>
      <c r="J8"/>
      <c r="K8"/>
      <c r="L8"/>
      <c r="M8"/>
      <c r="N8"/>
      <c r="O8"/>
    </row>
    <row r="9" spans="2:15" ht="6.75" customHeight="1" thickBot="1">
      <c r="B9" s="182"/>
      <c r="C9" s="183"/>
      <c r="D9" s="184"/>
      <c r="E9" s="185"/>
      <c r="F9" s="186"/>
      <c r="G9" s="86"/>
      <c r="H9"/>
      <c r="I9"/>
      <c r="J9"/>
      <c r="K9"/>
      <c r="L9"/>
      <c r="M9"/>
      <c r="N9"/>
      <c r="O9"/>
    </row>
    <row r="10" spans="2:15" ht="12.75" customHeight="1">
      <c r="C10" s="82"/>
      <c r="D10" s="83"/>
      <c r="E10" s="84"/>
      <c r="F10" s="85"/>
      <c r="G10" s="86"/>
      <c r="H10"/>
      <c r="I10"/>
      <c r="J10"/>
      <c r="K10"/>
      <c r="L10"/>
      <c r="M10"/>
      <c r="N10"/>
      <c r="O10"/>
    </row>
    <row r="11" spans="2:15" ht="45.75" customHeight="1">
      <c r="B11" s="256" t="s">
        <v>69</v>
      </c>
      <c r="C11" s="256"/>
      <c r="D11" s="256" t="s">
        <v>70</v>
      </c>
      <c r="E11" s="256"/>
      <c r="F11" s="2"/>
      <c r="G11" s="1"/>
      <c r="H11"/>
      <c r="I11"/>
      <c r="J11"/>
      <c r="K11"/>
      <c r="L11"/>
      <c r="M11"/>
      <c r="N11"/>
      <c r="O11"/>
    </row>
    <row r="12" spans="2:15">
      <c r="B12" s="265">
        <v>2003</v>
      </c>
      <c r="C12" s="265"/>
      <c r="D12" s="268">
        <v>1.0439139319458299</v>
      </c>
      <c r="E12" s="268"/>
      <c r="F12"/>
      <c r="G12" s="1"/>
      <c r="H12"/>
      <c r="I12"/>
      <c r="J12"/>
      <c r="K12"/>
      <c r="L12"/>
      <c r="M12"/>
      <c r="N12"/>
      <c r="O12"/>
    </row>
    <row r="13" spans="2:15">
      <c r="B13" s="265">
        <v>2004</v>
      </c>
      <c r="C13" s="265"/>
      <c r="D13" s="268">
        <v>0.98595179097451102</v>
      </c>
      <c r="E13" s="268"/>
      <c r="F13"/>
      <c r="G13" s="1"/>
      <c r="H13"/>
      <c r="I13"/>
      <c r="J13"/>
      <c r="K13"/>
      <c r="L13"/>
      <c r="M13"/>
      <c r="N13"/>
      <c r="O13"/>
    </row>
    <row r="14" spans="2:15">
      <c r="B14" s="265">
        <v>2005</v>
      </c>
      <c r="C14" s="265"/>
      <c r="D14" s="268">
        <v>1.0295818487211801</v>
      </c>
      <c r="E14" s="268"/>
      <c r="F14"/>
      <c r="G14" s="1"/>
      <c r="H14"/>
      <c r="I14"/>
      <c r="J14"/>
      <c r="K14"/>
      <c r="L14"/>
      <c r="M14"/>
      <c r="N14"/>
      <c r="O14"/>
    </row>
    <row r="15" spans="2:15">
      <c r="B15" s="265">
        <v>2006</v>
      </c>
      <c r="C15" s="265"/>
      <c r="D15" s="268">
        <v>0.97210188694396304</v>
      </c>
      <c r="E15" s="268"/>
      <c r="F15"/>
      <c r="G15" s="1"/>
      <c r="H15"/>
      <c r="I15"/>
      <c r="J15"/>
      <c r="K15"/>
      <c r="L15"/>
      <c r="M15"/>
      <c r="N15"/>
      <c r="O15"/>
    </row>
    <row r="16" spans="2:15">
      <c r="B16" s="265">
        <v>2007</v>
      </c>
      <c r="C16" s="265"/>
      <c r="D16" s="268">
        <v>1.02121819613803</v>
      </c>
      <c r="E16" s="268"/>
      <c r="F16"/>
      <c r="G16" s="1"/>
      <c r="H16"/>
      <c r="I16"/>
      <c r="J16"/>
      <c r="K16"/>
      <c r="L16"/>
      <c r="M16"/>
      <c r="N16"/>
      <c r="O16"/>
    </row>
    <row r="17" spans="2:15">
      <c r="B17" s="265">
        <v>2008</v>
      </c>
      <c r="C17" s="265"/>
      <c r="D17" s="268">
        <v>1.01465131580844</v>
      </c>
      <c r="E17" s="268"/>
      <c r="F17"/>
      <c r="G17" s="1"/>
      <c r="H17" s="78"/>
      <c r="I17" s="78"/>
      <c r="J17" s="78"/>
      <c r="K17" s="78"/>
      <c r="L17" s="78"/>
      <c r="M17" s="78"/>
      <c r="N17" s="78"/>
      <c r="O17"/>
    </row>
    <row r="18" spans="2:15">
      <c r="B18" s="265">
        <v>2009</v>
      </c>
      <c r="C18" s="265"/>
      <c r="D18" s="268">
        <v>1.01318635448349</v>
      </c>
      <c r="E18" s="268"/>
      <c r="F18"/>
      <c r="G18" s="1"/>
      <c r="H18"/>
      <c r="I18"/>
      <c r="J18"/>
      <c r="K18"/>
      <c r="L18"/>
      <c r="M18"/>
      <c r="N18"/>
      <c r="O18"/>
    </row>
    <row r="19" spans="2:15">
      <c r="B19" s="265">
        <v>2010</v>
      </c>
      <c r="C19" s="265"/>
      <c r="D19" s="268">
        <v>1.00710370726747</v>
      </c>
      <c r="E19" s="268"/>
      <c r="F19"/>
      <c r="G19" s="1"/>
      <c r="H19"/>
      <c r="I19"/>
      <c r="J19"/>
      <c r="K19"/>
      <c r="L19"/>
      <c r="M19"/>
      <c r="N19"/>
      <c r="O19"/>
    </row>
    <row r="20" spans="2:15">
      <c r="B20" s="265">
        <v>2011</v>
      </c>
      <c r="C20" s="265"/>
      <c r="D20" s="268">
        <v>1.0099259596643599</v>
      </c>
      <c r="E20" s="268"/>
      <c r="F20"/>
      <c r="G20" s="1"/>
      <c r="H20"/>
      <c r="I20"/>
      <c r="J20"/>
      <c r="K20"/>
      <c r="L20"/>
      <c r="M20"/>
      <c r="N20"/>
      <c r="O20"/>
    </row>
    <row r="21" spans="2:15">
      <c r="B21" s="265">
        <v>2012</v>
      </c>
      <c r="C21" s="265"/>
      <c r="D21" s="268">
        <v>1.0104688377885001</v>
      </c>
      <c r="E21" s="268"/>
      <c r="F21"/>
      <c r="G21" s="1"/>
      <c r="H21"/>
      <c r="I21"/>
      <c r="J21"/>
      <c r="K21"/>
      <c r="L21"/>
      <c r="M21"/>
      <c r="N21"/>
      <c r="O21"/>
    </row>
    <row r="22" spans="2:15">
      <c r="B22" s="265">
        <v>2013</v>
      </c>
      <c r="C22" s="265"/>
      <c r="D22" s="268">
        <v>1.0160969248888401</v>
      </c>
      <c r="E22" s="268"/>
      <c r="F22"/>
      <c r="G22" s="1"/>
      <c r="H22"/>
      <c r="I22"/>
      <c r="J22"/>
      <c r="K22"/>
      <c r="L22"/>
      <c r="M22"/>
      <c r="N22"/>
      <c r="O22"/>
    </row>
    <row r="23" spans="2:15">
      <c r="B23" s="265">
        <v>2014</v>
      </c>
      <c r="C23" s="265"/>
      <c r="D23" s="268">
        <v>0.99284581500548097</v>
      </c>
      <c r="E23" s="268"/>
      <c r="F23"/>
      <c r="G23" s="1"/>
      <c r="H23"/>
      <c r="I23"/>
      <c r="J23"/>
      <c r="K23"/>
      <c r="L23"/>
      <c r="M23"/>
      <c r="N23"/>
      <c r="O23"/>
    </row>
    <row r="24" spans="2:15">
      <c r="B24" s="265">
        <v>2015</v>
      </c>
      <c r="C24" s="265"/>
      <c r="D24" s="268">
        <v>1.0409556717745501</v>
      </c>
      <c r="E24" s="268"/>
      <c r="F24"/>
      <c r="G24" s="1"/>
      <c r="H24"/>
      <c r="I24"/>
      <c r="J24"/>
      <c r="K24"/>
      <c r="L24"/>
      <c r="M24"/>
      <c r="N24"/>
      <c r="O24"/>
    </row>
    <row r="25" spans="2:15">
      <c r="B25" s="265">
        <v>2016</v>
      </c>
      <c r="C25" s="265"/>
      <c r="D25" s="268">
        <v>0.99191036965201096</v>
      </c>
      <c r="E25" s="268"/>
      <c r="F25"/>
      <c r="G25" s="1"/>
      <c r="H25"/>
      <c r="I25"/>
      <c r="J25"/>
      <c r="K25"/>
      <c r="L25"/>
      <c r="M25"/>
      <c r="N25"/>
      <c r="O25"/>
    </row>
    <row r="26" spans="2:15">
      <c r="B26" s="265">
        <v>2017</v>
      </c>
      <c r="C26" s="265"/>
      <c r="D26" s="268">
        <v>0.98436282388486196</v>
      </c>
      <c r="E26" s="268"/>
      <c r="F26"/>
      <c r="G26" s="1"/>
      <c r="H26"/>
      <c r="I26"/>
      <c r="J26"/>
      <c r="K26"/>
      <c r="L26"/>
      <c r="M26"/>
      <c r="N26"/>
      <c r="O26"/>
    </row>
    <row r="27" spans="2:15">
      <c r="B27" s="265">
        <v>2018</v>
      </c>
      <c r="C27" s="265"/>
      <c r="D27" s="268">
        <v>0.95539475823081699</v>
      </c>
      <c r="E27" s="268"/>
      <c r="F27"/>
      <c r="G27" s="1"/>
      <c r="H27"/>
      <c r="I27"/>
      <c r="J27"/>
      <c r="K27"/>
      <c r="L27"/>
      <c r="M27"/>
      <c r="N27"/>
      <c r="O27"/>
    </row>
    <row r="28" spans="2:15">
      <c r="B28" s="265">
        <v>2019</v>
      </c>
      <c r="C28" s="265"/>
      <c r="D28" s="268">
        <v>0.98279942209311499</v>
      </c>
      <c r="E28" s="268"/>
      <c r="F28"/>
      <c r="G28" s="1"/>
      <c r="H28"/>
      <c r="I28"/>
      <c r="J28"/>
      <c r="K28"/>
      <c r="L28"/>
      <c r="M28"/>
      <c r="N28"/>
      <c r="O28"/>
    </row>
    <row r="29" spans="2:15">
      <c r="B29" s="265">
        <v>2020</v>
      </c>
      <c r="C29" s="265"/>
      <c r="D29" s="268">
        <v>1.06376510532994</v>
      </c>
      <c r="E29" s="268"/>
      <c r="F29"/>
      <c r="G29" s="1"/>
      <c r="H29"/>
      <c r="I29"/>
      <c r="J29"/>
      <c r="K29"/>
      <c r="L29"/>
      <c r="M29"/>
      <c r="N29"/>
      <c r="O29"/>
    </row>
    <row r="30" spans="2:15">
      <c r="B30" s="265">
        <v>2021</v>
      </c>
      <c r="C30" s="265"/>
      <c r="D30" s="268">
        <v>1.03037957815586</v>
      </c>
      <c r="E30" s="268"/>
      <c r="F30"/>
      <c r="G30" s="1"/>
      <c r="H30"/>
      <c r="I30"/>
      <c r="J30"/>
      <c r="K30"/>
      <c r="L30"/>
      <c r="M30"/>
      <c r="N30"/>
      <c r="O30"/>
    </row>
    <row r="31" spans="2:15">
      <c r="B31" s="265">
        <v>2022</v>
      </c>
      <c r="C31" s="265"/>
      <c r="D31" s="268">
        <v>0.98237098086736596</v>
      </c>
      <c r="E31" s="268"/>
      <c r="F31"/>
      <c r="G31" s="77"/>
      <c r="H31"/>
      <c r="I31"/>
      <c r="J31"/>
      <c r="K31"/>
      <c r="L31"/>
      <c r="M31"/>
      <c r="N31"/>
      <c r="O31"/>
    </row>
    <row r="32" spans="2:15">
      <c r="B32" s="266" t="s">
        <v>71</v>
      </c>
      <c r="C32" s="266"/>
      <c r="D32" s="267">
        <f>AVERAGE(D12:D31)</f>
        <v>1.0074492639809305</v>
      </c>
      <c r="E32" s="267"/>
      <c r="F32"/>
      <c r="G32"/>
      <c r="H32"/>
      <c r="I32"/>
      <c r="J32"/>
      <c r="K32"/>
      <c r="L32"/>
      <c r="M32"/>
      <c r="N32"/>
      <c r="O32"/>
    </row>
    <row r="33"/>
    <row r="34"/>
  </sheetData>
  <mergeCells count="44">
    <mergeCell ref="D31:E31"/>
    <mergeCell ref="D24:E24"/>
    <mergeCell ref="D25:E25"/>
    <mergeCell ref="D26:E26"/>
    <mergeCell ref="D27:E27"/>
    <mergeCell ref="D28:E28"/>
    <mergeCell ref="D11:E11"/>
    <mergeCell ref="D32:E32"/>
    <mergeCell ref="D12:E12"/>
    <mergeCell ref="D13:E13"/>
    <mergeCell ref="D14:E14"/>
    <mergeCell ref="D15:E15"/>
    <mergeCell ref="D16:E16"/>
    <mergeCell ref="D17:E17"/>
    <mergeCell ref="D18:E18"/>
    <mergeCell ref="D19:E19"/>
    <mergeCell ref="D20:E20"/>
    <mergeCell ref="D21:E21"/>
    <mergeCell ref="D22:E22"/>
    <mergeCell ref="D23:E23"/>
    <mergeCell ref="D29:E29"/>
    <mergeCell ref="D30:E3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31:C31"/>
    <mergeCell ref="B32:C32"/>
    <mergeCell ref="B26:C26"/>
    <mergeCell ref="B27:C27"/>
    <mergeCell ref="B28:C28"/>
    <mergeCell ref="B29:C29"/>
    <mergeCell ref="B30:C30"/>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9029-F770-407F-BB83-CC05DE0B2A14}">
  <sheetPr>
    <tabColor theme="6" tint="0.59999389629810485"/>
  </sheetPr>
  <dimension ref="A1:V33"/>
  <sheetViews>
    <sheetView zoomScale="130" zoomScaleNormal="130" workbookViewId="0">
      <selection activeCell="V33" sqref="V33"/>
    </sheetView>
  </sheetViews>
  <sheetFormatPr defaultColWidth="0" defaultRowHeight="12.75" customHeight="1" zeroHeight="1"/>
  <cols>
    <col min="1" max="1" width="7.85546875" style="18" customWidth="1"/>
    <col min="2" max="22" width="9.140625" style="18" customWidth="1"/>
    <col min="23" max="16384" width="9.140625" style="18" hidden="1"/>
  </cols>
  <sheetData>
    <row r="1" spans="1:22" s="43" customFormat="1" ht="15.75" customHeight="1">
      <c r="A1" s="47"/>
      <c r="B1" s="47"/>
      <c r="C1" s="47"/>
      <c r="D1" s="47"/>
      <c r="E1" s="47"/>
      <c r="F1" s="47"/>
      <c r="G1" s="47"/>
      <c r="H1" s="47"/>
      <c r="I1" s="47"/>
      <c r="J1" s="47"/>
      <c r="K1" s="47"/>
      <c r="L1" s="47"/>
      <c r="M1" s="47"/>
      <c r="N1" s="47"/>
      <c r="O1" s="47"/>
      <c r="P1" s="47"/>
      <c r="Q1" s="47"/>
      <c r="R1" s="47"/>
      <c r="S1" s="47"/>
      <c r="T1" s="47"/>
      <c r="U1" s="47"/>
      <c r="V1" s="47"/>
    </row>
    <row r="2" spans="1:22" s="43" customFormat="1" ht="12.75" customHeight="1">
      <c r="A2" s="47"/>
      <c r="B2" s="48"/>
      <c r="C2" s="48"/>
      <c r="D2" s="48"/>
      <c r="E2" s="48"/>
      <c r="F2" s="48"/>
      <c r="G2" s="48"/>
      <c r="H2" s="48"/>
      <c r="I2" s="48"/>
      <c r="J2" s="48"/>
      <c r="K2" s="48"/>
      <c r="L2" s="48"/>
      <c r="M2" s="48"/>
      <c r="N2" s="48"/>
      <c r="O2" s="48"/>
      <c r="P2" s="48"/>
      <c r="Q2" s="48"/>
      <c r="R2" s="48"/>
      <c r="S2" s="48"/>
      <c r="T2" s="48"/>
      <c r="U2" s="48"/>
      <c r="V2" s="47"/>
    </row>
    <row r="3" spans="1:22" s="43" customFormat="1" ht="12.75" customHeight="1">
      <c r="A3" s="47"/>
      <c r="B3" s="269" t="s">
        <v>72</v>
      </c>
      <c r="C3" s="269"/>
      <c r="D3" s="269"/>
      <c r="E3" s="269"/>
      <c r="F3" s="269"/>
      <c r="G3" s="269"/>
      <c r="H3" s="269"/>
      <c r="I3" s="269"/>
      <c r="J3" s="269"/>
      <c r="K3" s="269"/>
      <c r="L3" s="269"/>
      <c r="M3" s="269"/>
      <c r="N3" s="269"/>
      <c r="O3" s="269"/>
      <c r="P3" s="269"/>
      <c r="Q3" s="269"/>
      <c r="R3" s="269"/>
      <c r="S3" s="269"/>
      <c r="T3" s="269"/>
      <c r="U3" s="269"/>
      <c r="V3" s="47"/>
    </row>
    <row r="4" spans="1:22" s="43" customFormat="1" ht="12.75" customHeight="1">
      <c r="A4" s="47"/>
      <c r="B4" s="269"/>
      <c r="C4" s="269"/>
      <c r="D4" s="269"/>
      <c r="E4" s="269"/>
      <c r="F4" s="269"/>
      <c r="G4" s="269"/>
      <c r="H4" s="269"/>
      <c r="I4" s="269"/>
      <c r="J4" s="269"/>
      <c r="K4" s="269"/>
      <c r="L4" s="269"/>
      <c r="M4" s="269"/>
      <c r="N4" s="269"/>
      <c r="O4" s="269"/>
      <c r="P4" s="269"/>
      <c r="Q4" s="269"/>
      <c r="R4" s="269"/>
      <c r="S4" s="269"/>
      <c r="T4" s="269"/>
      <c r="U4" s="269"/>
      <c r="V4" s="47"/>
    </row>
    <row r="5" spans="1:22" s="43" customFormat="1" ht="12.75" customHeight="1">
      <c r="A5" s="47"/>
      <c r="B5" s="269"/>
      <c r="C5" s="269"/>
      <c r="D5" s="269"/>
      <c r="E5" s="269"/>
      <c r="F5" s="269"/>
      <c r="G5" s="269"/>
      <c r="H5" s="269"/>
      <c r="I5" s="269"/>
      <c r="J5" s="269"/>
      <c r="K5" s="269"/>
      <c r="L5" s="269"/>
      <c r="M5" s="269"/>
      <c r="N5" s="269"/>
      <c r="O5" s="269"/>
      <c r="P5" s="269"/>
      <c r="Q5" s="269"/>
      <c r="R5" s="269"/>
      <c r="S5" s="269"/>
      <c r="T5" s="269"/>
      <c r="U5" s="269"/>
      <c r="V5" s="47"/>
    </row>
    <row r="6" spans="1:22" s="43" customFormat="1" ht="45" customHeight="1">
      <c r="A6" s="47"/>
      <c r="B6" s="269"/>
      <c r="C6" s="269"/>
      <c r="D6" s="269"/>
      <c r="E6" s="269"/>
      <c r="F6" s="269"/>
      <c r="G6" s="269"/>
      <c r="H6" s="269"/>
      <c r="I6" s="269"/>
      <c r="J6" s="269"/>
      <c r="K6" s="269"/>
      <c r="L6" s="269"/>
      <c r="M6" s="269"/>
      <c r="N6" s="269"/>
      <c r="O6" s="269"/>
      <c r="P6" s="269"/>
      <c r="Q6" s="269"/>
      <c r="R6" s="269"/>
      <c r="S6" s="269"/>
      <c r="T6" s="269"/>
      <c r="U6" s="269"/>
      <c r="V6" s="47"/>
    </row>
    <row r="7" spans="1:22" s="43" customFormat="1" ht="12.75" customHeight="1">
      <c r="A7" s="47"/>
      <c r="B7" s="269"/>
      <c r="C7" s="269"/>
      <c r="D7" s="269"/>
      <c r="E7" s="269"/>
      <c r="F7" s="269"/>
      <c r="G7" s="269"/>
      <c r="H7" s="269"/>
      <c r="I7" s="269"/>
      <c r="J7" s="269"/>
      <c r="K7" s="269"/>
      <c r="L7" s="269"/>
      <c r="M7" s="269"/>
      <c r="N7" s="269"/>
      <c r="O7" s="269"/>
      <c r="P7" s="269"/>
      <c r="Q7" s="269"/>
      <c r="R7" s="269"/>
      <c r="S7" s="269"/>
      <c r="T7" s="269"/>
      <c r="U7" s="269"/>
      <c r="V7" s="47"/>
    </row>
    <row r="8" spans="1:22" s="43" customFormat="1" ht="12.75" customHeight="1">
      <c r="A8" s="47"/>
      <c r="B8" s="269"/>
      <c r="C8" s="269"/>
      <c r="D8" s="269"/>
      <c r="E8" s="269"/>
      <c r="F8" s="269"/>
      <c r="G8" s="269"/>
      <c r="H8" s="269"/>
      <c r="I8" s="269"/>
      <c r="J8" s="269"/>
      <c r="K8" s="269"/>
      <c r="L8" s="269"/>
      <c r="M8" s="269"/>
      <c r="N8" s="269"/>
      <c r="O8" s="269"/>
      <c r="P8" s="269"/>
      <c r="Q8" s="269"/>
      <c r="R8" s="269"/>
      <c r="S8" s="269"/>
      <c r="T8" s="269"/>
      <c r="U8" s="269"/>
      <c r="V8" s="47"/>
    </row>
    <row r="9" spans="1:22" s="43" customFormat="1" ht="12.75" customHeight="1">
      <c r="A9" s="47"/>
      <c r="B9" s="269"/>
      <c r="C9" s="269"/>
      <c r="D9" s="269"/>
      <c r="E9" s="269"/>
      <c r="F9" s="269"/>
      <c r="G9" s="269"/>
      <c r="H9" s="269"/>
      <c r="I9" s="269"/>
      <c r="J9" s="269"/>
      <c r="K9" s="269"/>
      <c r="L9" s="269"/>
      <c r="M9" s="269"/>
      <c r="N9" s="269"/>
      <c r="O9" s="269"/>
      <c r="P9" s="269"/>
      <c r="Q9" s="269"/>
      <c r="R9" s="269"/>
      <c r="S9" s="269"/>
      <c r="T9" s="269"/>
      <c r="U9" s="269"/>
      <c r="V9" s="47"/>
    </row>
    <row r="10" spans="1:22" s="43" customFormat="1" ht="12.75" customHeight="1">
      <c r="A10" s="47"/>
      <c r="B10" s="269"/>
      <c r="C10" s="269"/>
      <c r="D10" s="269"/>
      <c r="E10" s="269"/>
      <c r="F10" s="269"/>
      <c r="G10" s="269"/>
      <c r="H10" s="269"/>
      <c r="I10" s="269"/>
      <c r="J10" s="269"/>
      <c r="K10" s="269"/>
      <c r="L10" s="269"/>
      <c r="M10" s="269"/>
      <c r="N10" s="269"/>
      <c r="O10" s="269"/>
      <c r="P10" s="269"/>
      <c r="Q10" s="269"/>
      <c r="R10" s="269"/>
      <c r="S10" s="269"/>
      <c r="T10" s="269"/>
      <c r="U10" s="269"/>
      <c r="V10" s="47"/>
    </row>
    <row r="11" spans="1:22" s="43" customFormat="1" ht="12.75" customHeight="1">
      <c r="A11" s="47"/>
      <c r="B11" s="269"/>
      <c r="C11" s="269"/>
      <c r="D11" s="269"/>
      <c r="E11" s="269"/>
      <c r="F11" s="269"/>
      <c r="G11" s="269"/>
      <c r="H11" s="269"/>
      <c r="I11" s="269"/>
      <c r="J11" s="269"/>
      <c r="K11" s="269"/>
      <c r="L11" s="269"/>
      <c r="M11" s="269"/>
      <c r="N11" s="269"/>
      <c r="O11" s="269"/>
      <c r="P11" s="269"/>
      <c r="Q11" s="269"/>
      <c r="R11" s="269"/>
      <c r="S11" s="269"/>
      <c r="T11" s="269"/>
      <c r="U11" s="269"/>
      <c r="V11" s="47"/>
    </row>
    <row r="12" spans="1:22" s="43" customFormat="1" ht="12.75" customHeight="1">
      <c r="A12" s="47"/>
      <c r="B12" s="269"/>
      <c r="C12" s="269"/>
      <c r="D12" s="269"/>
      <c r="E12" s="269"/>
      <c r="F12" s="269"/>
      <c r="G12" s="269"/>
      <c r="H12" s="269"/>
      <c r="I12" s="269"/>
      <c r="J12" s="269"/>
      <c r="K12" s="269"/>
      <c r="L12" s="269"/>
      <c r="M12" s="269"/>
      <c r="N12" s="269"/>
      <c r="O12" s="269"/>
      <c r="P12" s="269"/>
      <c r="Q12" s="269"/>
      <c r="R12" s="269"/>
      <c r="S12" s="269"/>
      <c r="T12" s="269"/>
      <c r="U12" s="269"/>
      <c r="V12" s="47"/>
    </row>
    <row r="13" spans="1:22" s="43" customFormat="1" ht="12.75" customHeight="1">
      <c r="A13" s="47"/>
      <c r="B13" s="269"/>
      <c r="C13" s="269"/>
      <c r="D13" s="269"/>
      <c r="E13" s="269"/>
      <c r="F13" s="269"/>
      <c r="G13" s="269"/>
      <c r="H13" s="269"/>
      <c r="I13" s="269"/>
      <c r="J13" s="269"/>
      <c r="K13" s="269"/>
      <c r="L13" s="269"/>
      <c r="M13" s="269"/>
      <c r="N13" s="269"/>
      <c r="O13" s="269"/>
      <c r="P13" s="269"/>
      <c r="Q13" s="269"/>
      <c r="R13" s="269"/>
      <c r="S13" s="269"/>
      <c r="T13" s="269"/>
      <c r="U13" s="269"/>
      <c r="V13" s="47"/>
    </row>
    <row r="14" spans="1:22" s="43" customFormat="1" ht="12.75" customHeight="1">
      <c r="A14" s="47"/>
      <c r="B14" s="269"/>
      <c r="C14" s="269"/>
      <c r="D14" s="269"/>
      <c r="E14" s="269"/>
      <c r="F14" s="269"/>
      <c r="G14" s="269"/>
      <c r="H14" s="269"/>
      <c r="I14" s="269"/>
      <c r="J14" s="269"/>
      <c r="K14" s="269"/>
      <c r="L14" s="269"/>
      <c r="M14" s="269"/>
      <c r="N14" s="269"/>
      <c r="O14" s="269"/>
      <c r="P14" s="269"/>
      <c r="Q14" s="269"/>
      <c r="R14" s="269"/>
      <c r="S14" s="269"/>
      <c r="T14" s="269"/>
      <c r="U14" s="269"/>
      <c r="V14" s="47"/>
    </row>
    <row r="15" spans="1:22" s="43" customFormat="1" ht="12.75" customHeight="1">
      <c r="A15" s="47"/>
      <c r="B15" s="269"/>
      <c r="C15" s="269"/>
      <c r="D15" s="269"/>
      <c r="E15" s="269"/>
      <c r="F15" s="269"/>
      <c r="G15" s="269"/>
      <c r="H15" s="269"/>
      <c r="I15" s="269"/>
      <c r="J15" s="269"/>
      <c r="K15" s="269"/>
      <c r="L15" s="269"/>
      <c r="M15" s="269"/>
      <c r="N15" s="269"/>
      <c r="O15" s="269"/>
      <c r="P15" s="269"/>
      <c r="Q15" s="269"/>
      <c r="R15" s="269"/>
      <c r="S15" s="269"/>
      <c r="T15" s="269"/>
      <c r="U15" s="269"/>
      <c r="V15" s="47"/>
    </row>
    <row r="16" spans="1:22" s="43" customFormat="1" ht="12.75" customHeight="1">
      <c r="A16" s="47"/>
      <c r="B16" s="269"/>
      <c r="C16" s="269"/>
      <c r="D16" s="269"/>
      <c r="E16" s="269"/>
      <c r="F16" s="269"/>
      <c r="G16" s="269"/>
      <c r="H16" s="269"/>
      <c r="I16" s="269"/>
      <c r="J16" s="269"/>
      <c r="K16" s="269"/>
      <c r="L16" s="269"/>
      <c r="M16" s="269"/>
      <c r="N16" s="269"/>
      <c r="O16" s="269"/>
      <c r="P16" s="269"/>
      <c r="Q16" s="269"/>
      <c r="R16" s="269"/>
      <c r="S16" s="269"/>
      <c r="T16" s="269"/>
      <c r="U16" s="269"/>
      <c r="V16" s="47"/>
    </row>
    <row r="17" spans="1:22" s="43" customFormat="1" ht="12.75" customHeight="1">
      <c r="A17" s="47"/>
      <c r="B17" s="269"/>
      <c r="C17" s="269"/>
      <c r="D17" s="269"/>
      <c r="E17" s="269"/>
      <c r="F17" s="269"/>
      <c r="G17" s="269"/>
      <c r="H17" s="269"/>
      <c r="I17" s="269"/>
      <c r="J17" s="269"/>
      <c r="K17" s="269"/>
      <c r="L17" s="269"/>
      <c r="M17" s="269"/>
      <c r="N17" s="269"/>
      <c r="O17" s="269"/>
      <c r="P17" s="269"/>
      <c r="Q17" s="269"/>
      <c r="R17" s="269"/>
      <c r="S17" s="269"/>
      <c r="T17" s="269"/>
      <c r="U17" s="269"/>
      <c r="V17" s="47"/>
    </row>
    <row r="18" spans="1:22" s="43" customFormat="1" ht="12.75" customHeight="1">
      <c r="A18" s="47"/>
      <c r="B18" s="269"/>
      <c r="C18" s="269"/>
      <c r="D18" s="269"/>
      <c r="E18" s="269"/>
      <c r="F18" s="269"/>
      <c r="G18" s="269"/>
      <c r="H18" s="269"/>
      <c r="I18" s="269"/>
      <c r="J18" s="269"/>
      <c r="K18" s="269"/>
      <c r="L18" s="269"/>
      <c r="M18" s="269"/>
      <c r="N18" s="269"/>
      <c r="O18" s="269"/>
      <c r="P18" s="269"/>
      <c r="Q18" s="269"/>
      <c r="R18" s="269"/>
      <c r="S18" s="269"/>
      <c r="T18" s="269"/>
      <c r="U18" s="269"/>
      <c r="V18" s="47"/>
    </row>
    <row r="19" spans="1:22" s="43" customFormat="1" ht="12.75" customHeight="1">
      <c r="A19" s="47"/>
      <c r="B19" s="269"/>
      <c r="C19" s="269"/>
      <c r="D19" s="269"/>
      <c r="E19" s="269"/>
      <c r="F19" s="269"/>
      <c r="G19" s="269"/>
      <c r="H19" s="269"/>
      <c r="I19" s="269"/>
      <c r="J19" s="269"/>
      <c r="K19" s="269"/>
      <c r="L19" s="269"/>
      <c r="M19" s="269"/>
      <c r="N19" s="269"/>
      <c r="O19" s="269"/>
      <c r="P19" s="269"/>
      <c r="Q19" s="269"/>
      <c r="R19" s="269"/>
      <c r="S19" s="269"/>
      <c r="T19" s="269"/>
      <c r="U19" s="269"/>
      <c r="V19" s="47"/>
    </row>
    <row r="20" spans="1:22" s="43" customFormat="1" ht="12.75" customHeight="1">
      <c r="A20" s="47"/>
      <c r="B20" s="269"/>
      <c r="C20" s="269"/>
      <c r="D20" s="269"/>
      <c r="E20" s="269"/>
      <c r="F20" s="269"/>
      <c r="G20" s="269"/>
      <c r="H20" s="269"/>
      <c r="I20" s="269"/>
      <c r="J20" s="269"/>
      <c r="K20" s="269"/>
      <c r="L20" s="269"/>
      <c r="M20" s="269"/>
      <c r="N20" s="269"/>
      <c r="O20" s="269"/>
      <c r="P20" s="269"/>
      <c r="Q20" s="269"/>
      <c r="R20" s="269"/>
      <c r="S20" s="269"/>
      <c r="T20" s="269"/>
      <c r="U20" s="269"/>
      <c r="V20" s="47"/>
    </row>
    <row r="21" spans="1:22" s="43" customFormat="1" ht="12.75" customHeight="1">
      <c r="A21" s="47"/>
      <c r="B21" s="269"/>
      <c r="C21" s="269"/>
      <c r="D21" s="269"/>
      <c r="E21" s="269"/>
      <c r="F21" s="269"/>
      <c r="G21" s="269"/>
      <c r="H21" s="269"/>
      <c r="I21" s="269"/>
      <c r="J21" s="269"/>
      <c r="K21" s="269"/>
      <c r="L21" s="269"/>
      <c r="M21" s="269"/>
      <c r="N21" s="269"/>
      <c r="O21" s="269"/>
      <c r="P21" s="269"/>
      <c r="Q21" s="269"/>
      <c r="R21" s="269"/>
      <c r="S21" s="269"/>
      <c r="T21" s="269"/>
      <c r="U21" s="269"/>
      <c r="V21" s="47"/>
    </row>
    <row r="22" spans="1:22" s="43" customFormat="1" ht="12.75" customHeight="1">
      <c r="A22" s="47"/>
      <c r="B22" s="269"/>
      <c r="C22" s="269"/>
      <c r="D22" s="269"/>
      <c r="E22" s="269"/>
      <c r="F22" s="269"/>
      <c r="G22" s="269"/>
      <c r="H22" s="269"/>
      <c r="I22" s="269"/>
      <c r="J22" s="269"/>
      <c r="K22" s="269"/>
      <c r="L22" s="269"/>
      <c r="M22" s="269"/>
      <c r="N22" s="269"/>
      <c r="O22" s="269"/>
      <c r="P22" s="269"/>
      <c r="Q22" s="269"/>
      <c r="R22" s="269"/>
      <c r="S22" s="269"/>
      <c r="T22" s="269"/>
      <c r="U22" s="269"/>
      <c r="V22" s="47"/>
    </row>
    <row r="23" spans="1:22" s="43" customFormat="1" ht="12.75" customHeight="1">
      <c r="A23" s="47"/>
      <c r="B23" s="269"/>
      <c r="C23" s="269"/>
      <c r="D23" s="269"/>
      <c r="E23" s="269"/>
      <c r="F23" s="269"/>
      <c r="G23" s="269"/>
      <c r="H23" s="269"/>
      <c r="I23" s="269"/>
      <c r="J23" s="269"/>
      <c r="K23" s="269"/>
      <c r="L23" s="269"/>
      <c r="M23" s="269"/>
      <c r="N23" s="269"/>
      <c r="O23" s="269"/>
      <c r="P23" s="269"/>
      <c r="Q23" s="269"/>
      <c r="R23" s="269"/>
      <c r="S23" s="269"/>
      <c r="T23" s="269"/>
      <c r="U23" s="269"/>
      <c r="V23" s="47"/>
    </row>
    <row r="24" spans="1:22" s="43" customFormat="1" ht="12.75" customHeight="1">
      <c r="A24" s="47"/>
      <c r="B24" s="269"/>
      <c r="C24" s="269"/>
      <c r="D24" s="269"/>
      <c r="E24" s="269"/>
      <c r="F24" s="269"/>
      <c r="G24" s="269"/>
      <c r="H24" s="269"/>
      <c r="I24" s="269"/>
      <c r="J24" s="269"/>
      <c r="K24" s="269"/>
      <c r="L24" s="269"/>
      <c r="M24" s="269"/>
      <c r="N24" s="269"/>
      <c r="O24" s="269"/>
      <c r="P24" s="269"/>
      <c r="Q24" s="269"/>
      <c r="R24" s="269"/>
      <c r="S24" s="269"/>
      <c r="T24" s="269"/>
      <c r="U24" s="269"/>
      <c r="V24" s="47"/>
    </row>
    <row r="25" spans="1:22" s="43" customFormat="1" ht="12.75" customHeight="1">
      <c r="A25" s="47"/>
      <c r="B25" s="269"/>
      <c r="C25" s="269"/>
      <c r="D25" s="269"/>
      <c r="E25" s="269"/>
      <c r="F25" s="269"/>
      <c r="G25" s="269"/>
      <c r="H25" s="269"/>
      <c r="I25" s="269"/>
      <c r="J25" s="269"/>
      <c r="K25" s="269"/>
      <c r="L25" s="269"/>
      <c r="M25" s="269"/>
      <c r="N25" s="269"/>
      <c r="O25" s="269"/>
      <c r="P25" s="269"/>
      <c r="Q25" s="269"/>
      <c r="R25" s="269"/>
      <c r="S25" s="269"/>
      <c r="T25" s="269"/>
      <c r="U25" s="269"/>
      <c r="V25" s="47"/>
    </row>
    <row r="26" spans="1:22" s="43" customFormat="1">
      <c r="A26" s="47"/>
      <c r="B26" s="269"/>
      <c r="C26" s="269"/>
      <c r="D26" s="269"/>
      <c r="E26" s="269"/>
      <c r="F26" s="269"/>
      <c r="G26" s="269"/>
      <c r="H26" s="269"/>
      <c r="I26" s="269"/>
      <c r="J26" s="269"/>
      <c r="K26" s="269"/>
      <c r="L26" s="269"/>
      <c r="M26" s="269"/>
      <c r="N26" s="269"/>
      <c r="O26" s="269"/>
      <c r="P26" s="269"/>
      <c r="Q26" s="269"/>
      <c r="R26" s="269"/>
      <c r="S26" s="269"/>
      <c r="T26" s="269"/>
      <c r="U26" s="269"/>
      <c r="V26" s="47"/>
    </row>
    <row r="27" spans="1:22" s="43" customFormat="1">
      <c r="A27" s="47"/>
      <c r="B27" s="269"/>
      <c r="C27" s="269"/>
      <c r="D27" s="269"/>
      <c r="E27" s="269"/>
      <c r="F27" s="269"/>
      <c r="G27" s="269"/>
      <c r="H27" s="269"/>
      <c r="I27" s="269"/>
      <c r="J27" s="269"/>
      <c r="K27" s="269"/>
      <c r="L27" s="269"/>
      <c r="M27" s="269"/>
      <c r="N27" s="269"/>
      <c r="O27" s="269"/>
      <c r="P27" s="269"/>
      <c r="Q27" s="269"/>
      <c r="R27" s="269"/>
      <c r="S27" s="269"/>
      <c r="T27" s="269"/>
      <c r="U27" s="269"/>
      <c r="V27" s="47"/>
    </row>
    <row r="28" spans="1:22" s="43" customFormat="1">
      <c r="A28" s="47"/>
      <c r="B28" s="269"/>
      <c r="C28" s="269"/>
      <c r="D28" s="269"/>
      <c r="E28" s="269"/>
      <c r="F28" s="269"/>
      <c r="G28" s="269"/>
      <c r="H28" s="269"/>
      <c r="I28" s="269"/>
      <c r="J28" s="269"/>
      <c r="K28" s="269"/>
      <c r="L28" s="269"/>
      <c r="M28" s="269"/>
      <c r="N28" s="269"/>
      <c r="O28" s="269"/>
      <c r="P28" s="269"/>
      <c r="Q28" s="269"/>
      <c r="R28" s="269"/>
      <c r="S28" s="269"/>
      <c r="T28" s="269"/>
      <c r="U28" s="269"/>
      <c r="V28" s="47"/>
    </row>
    <row r="29" spans="1:22" s="43" customFormat="1">
      <c r="A29" s="47"/>
      <c r="B29" s="269"/>
      <c r="C29" s="269"/>
      <c r="D29" s="269"/>
      <c r="E29" s="269"/>
      <c r="F29" s="269"/>
      <c r="G29" s="269"/>
      <c r="H29" s="269"/>
      <c r="I29" s="269"/>
      <c r="J29" s="269"/>
      <c r="K29" s="269"/>
      <c r="L29" s="269"/>
      <c r="M29" s="269"/>
      <c r="N29" s="269"/>
      <c r="O29" s="269"/>
      <c r="P29" s="269"/>
      <c r="Q29" s="269"/>
      <c r="R29" s="269"/>
      <c r="S29" s="269"/>
      <c r="T29" s="269"/>
      <c r="U29" s="269"/>
      <c r="V29" s="47"/>
    </row>
    <row r="30" spans="1:22" s="43" customFormat="1">
      <c r="A30" s="47"/>
      <c r="B30" s="47"/>
      <c r="C30" s="47"/>
      <c r="D30" s="47"/>
      <c r="E30" s="47"/>
      <c r="F30" s="47"/>
      <c r="G30" s="47"/>
      <c r="H30" s="47"/>
      <c r="I30" s="47"/>
      <c r="J30" s="47"/>
      <c r="K30" s="47"/>
      <c r="L30" s="47"/>
      <c r="M30" s="47"/>
      <c r="N30" s="47"/>
      <c r="O30" s="47"/>
      <c r="P30" s="47"/>
      <c r="Q30" s="47"/>
      <c r="R30" s="47"/>
      <c r="S30" s="47"/>
      <c r="T30" s="47"/>
      <c r="U30" s="47"/>
      <c r="V30" s="47"/>
    </row>
    <row r="31" spans="1:22" s="43" customFormat="1">
      <c r="A31" s="47"/>
      <c r="B31" s="47"/>
      <c r="C31" s="47"/>
      <c r="D31" s="47"/>
      <c r="E31" s="47"/>
      <c r="F31" s="47"/>
      <c r="G31" s="47"/>
      <c r="H31" s="47"/>
      <c r="I31" s="47"/>
      <c r="J31" s="47"/>
      <c r="K31" s="47"/>
      <c r="L31" s="47"/>
      <c r="M31" s="47"/>
      <c r="N31" s="47"/>
      <c r="O31" s="47"/>
      <c r="P31" s="47"/>
      <c r="Q31" s="47"/>
      <c r="R31" s="47"/>
      <c r="S31" s="47"/>
      <c r="T31" s="47"/>
      <c r="U31" s="47"/>
      <c r="V31" s="47"/>
    </row>
    <row r="32" spans="1:22" s="43" customFormat="1">
      <c r="A32" s="47"/>
      <c r="B32" s="47"/>
      <c r="C32" s="47"/>
      <c r="D32" s="47"/>
      <c r="E32" s="47"/>
      <c r="F32" s="47"/>
      <c r="G32" s="47"/>
      <c r="H32" s="47"/>
      <c r="I32" s="47"/>
      <c r="J32" s="47"/>
      <c r="K32" s="47"/>
      <c r="L32" s="47"/>
      <c r="M32" s="47"/>
      <c r="N32" s="47"/>
      <c r="O32" s="47"/>
      <c r="P32" s="47"/>
      <c r="Q32" s="47"/>
      <c r="R32" s="47"/>
      <c r="S32" s="47"/>
      <c r="T32" s="47"/>
      <c r="U32" s="47"/>
      <c r="V32" s="47"/>
    </row>
    <row r="33" spans="1:22" s="43" customFormat="1">
      <c r="A33" s="47"/>
      <c r="B33" s="47"/>
      <c r="C33" s="47"/>
      <c r="D33" s="47"/>
      <c r="E33" s="47"/>
      <c r="F33" s="47"/>
      <c r="G33" s="47"/>
      <c r="H33" s="47"/>
      <c r="I33" s="47"/>
      <c r="J33" s="47"/>
      <c r="K33" s="47"/>
      <c r="L33" s="47"/>
      <c r="M33" s="47"/>
      <c r="N33" s="47"/>
      <c r="O33" s="47"/>
      <c r="P33" s="47"/>
      <c r="Q33" s="47"/>
      <c r="R33" s="47"/>
      <c r="S33" s="47"/>
      <c r="T33" s="47"/>
      <c r="U33" s="47"/>
      <c r="V33" s="47"/>
    </row>
  </sheetData>
  <customSheetViews>
    <customSheetView guid="{9658BFCB-F494-4EC4-95C2-C125FDE12354}" hiddenRows="1" hiddenColumns="1">
      <selection activeCell="M28" sqref="M28"/>
      <pageMargins left="0" right="0" top="0" bottom="0" header="0" footer="0"/>
      <headerFooter alignWithMargins="0"/>
    </customSheetView>
  </customSheetViews>
  <mergeCells count="1">
    <mergeCell ref="B3:U29"/>
  </mergeCells>
  <pageMargins left="0" right="0" top="0" bottom="0"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31553-287B-4997-A086-19F46F32F057}">
  <sheetPr>
    <tabColor theme="6" tint="0.59999389629810485"/>
  </sheetPr>
  <dimension ref="A1:YM2485"/>
  <sheetViews>
    <sheetView showGridLines="0" zoomScale="120" zoomScaleNormal="120" workbookViewId="0">
      <selection activeCell="I10" sqref="I10"/>
    </sheetView>
  </sheetViews>
  <sheetFormatPr defaultColWidth="0" defaultRowHeight="0" customHeight="1" zeroHeight="1"/>
  <cols>
    <col min="1" max="1" width="1.7109375" style="19" customWidth="1"/>
    <col min="2" max="2" width="13.5703125" style="19" customWidth="1"/>
    <col min="3" max="3" width="52" style="19" customWidth="1"/>
    <col min="4" max="4" width="12.140625" style="19" customWidth="1"/>
    <col min="5" max="5" width="12.7109375" style="19" customWidth="1"/>
    <col min="6" max="6" width="11.85546875" style="19" customWidth="1"/>
    <col min="7" max="7" width="14" style="19" customWidth="1"/>
    <col min="8" max="8" width="12.7109375" style="19" customWidth="1"/>
    <col min="9" max="9" width="3" style="19" customWidth="1"/>
    <col min="10" max="16384" width="18" style="19" hidden="1"/>
  </cols>
  <sheetData>
    <row r="1" spans="1:663" ht="9.9499999999999993" customHeight="1"/>
    <row r="2" spans="1:663" s="27" customFormat="1" ht="24.95" customHeight="1">
      <c r="A2" s="9"/>
      <c r="B2" s="22" t="s">
        <v>25</v>
      </c>
      <c r="C2" s="7"/>
      <c r="D2" s="7"/>
      <c r="E2" s="7"/>
      <c r="F2" s="7"/>
      <c r="G2" s="7"/>
      <c r="H2" s="7"/>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row>
    <row r="3" spans="1:663" s="8" customFormat="1" ht="20.100000000000001" customHeight="1">
      <c r="A3" s="5"/>
      <c r="B3" s="6" t="s">
        <v>26</v>
      </c>
      <c r="C3" s="7"/>
      <c r="D3" s="7"/>
      <c r="E3" s="7"/>
      <c r="F3" s="7"/>
      <c r="G3" s="7"/>
      <c r="H3" s="7"/>
    </row>
    <row r="4" spans="1:663" s="8" customFormat="1" ht="20.100000000000001" customHeight="1">
      <c r="A4" s="5"/>
      <c r="B4" s="6" t="s">
        <v>73</v>
      </c>
      <c r="C4" s="7"/>
      <c r="D4" s="7"/>
      <c r="E4" s="7"/>
      <c r="F4" s="7"/>
      <c r="G4" s="7"/>
      <c r="H4" s="7"/>
    </row>
    <row r="5" spans="1:663" ht="14.25" customHeight="1"/>
    <row r="6" spans="1:663" s="28" customFormat="1" ht="15" customHeight="1">
      <c r="B6" s="38" t="s">
        <v>74</v>
      </c>
      <c r="C6" s="38"/>
      <c r="D6" s="38"/>
      <c r="E6" s="38"/>
      <c r="F6" s="38"/>
      <c r="G6" s="38"/>
      <c r="H6" s="38"/>
    </row>
    <row r="7" spans="1:663" s="28" customFormat="1" ht="15" customHeight="1">
      <c r="B7" s="28">
        <v>0</v>
      </c>
      <c r="F7" s="218"/>
    </row>
    <row r="8" spans="1:663" ht="21" customHeight="1">
      <c r="B8" s="270" t="s">
        <v>75</v>
      </c>
      <c r="C8" s="270"/>
      <c r="D8" s="81">
        <f>AVERAGE(G10:G22)</f>
        <v>1.4968411874612728</v>
      </c>
      <c r="E8" s="81"/>
    </row>
    <row r="9" spans="1:663" s="36" customFormat="1" ht="47.25" customHeight="1">
      <c r="B9" s="152" t="s">
        <v>76</v>
      </c>
      <c r="C9" s="152" t="s">
        <v>77</v>
      </c>
      <c r="D9" s="152" t="s">
        <v>78</v>
      </c>
      <c r="E9" s="152" t="s">
        <v>79</v>
      </c>
      <c r="F9" s="152" t="s">
        <v>80</v>
      </c>
      <c r="G9" s="152" t="s">
        <v>81</v>
      </c>
      <c r="H9" s="152" t="s">
        <v>82</v>
      </c>
    </row>
    <row r="10" spans="1:663" ht="15.75">
      <c r="B10" s="207">
        <v>2023</v>
      </c>
      <c r="C10" s="143" t="s">
        <v>83</v>
      </c>
      <c r="D10" s="208" t="s">
        <v>84</v>
      </c>
      <c r="E10" s="197">
        <v>0.99</v>
      </c>
      <c r="F10" s="196">
        <v>0.99</v>
      </c>
      <c r="G10" s="196">
        <f>E10/F10</f>
        <v>1</v>
      </c>
      <c r="H10" s="202" t="s">
        <v>85</v>
      </c>
      <c r="I10" s="44"/>
    </row>
    <row r="11" spans="1:663" ht="15.75">
      <c r="B11" s="207">
        <v>2023</v>
      </c>
      <c r="C11" s="143" t="s">
        <v>86</v>
      </c>
      <c r="D11" s="208" t="s">
        <v>87</v>
      </c>
      <c r="E11" s="205">
        <v>1.1100000000000001</v>
      </c>
      <c r="F11" s="209">
        <v>1</v>
      </c>
      <c r="G11" s="196">
        <f>F11/E11</f>
        <v>0.9009009009009008</v>
      </c>
      <c r="H11" s="202" t="s">
        <v>88</v>
      </c>
      <c r="I11" s="44"/>
    </row>
    <row r="12" spans="1:663" ht="15.75" customHeight="1">
      <c r="B12" s="213">
        <v>2023</v>
      </c>
      <c r="C12" s="214" t="s">
        <v>89</v>
      </c>
      <c r="D12" s="215" t="s">
        <v>90</v>
      </c>
      <c r="E12" s="198">
        <f>1-0.45%</f>
        <v>0.99550000000000005</v>
      </c>
      <c r="F12" s="216">
        <f>1-5%</f>
        <v>0.95</v>
      </c>
      <c r="G12" s="216">
        <f>E12/F12</f>
        <v>1.0478947368421054</v>
      </c>
      <c r="H12" s="202" t="s">
        <v>85</v>
      </c>
      <c r="I12" s="206"/>
    </row>
    <row r="13" spans="1:663" ht="15.75">
      <c r="B13" s="207">
        <v>2023</v>
      </c>
      <c r="C13" s="143" t="s">
        <v>91</v>
      </c>
      <c r="D13" s="208" t="s">
        <v>92</v>
      </c>
      <c r="E13" s="199">
        <v>0.99729999999999996</v>
      </c>
      <c r="F13" s="196">
        <v>0.99</v>
      </c>
      <c r="G13" s="196">
        <f>E13/F13</f>
        <v>1.0073737373737373</v>
      </c>
      <c r="H13" s="202" t="s">
        <v>93</v>
      </c>
      <c r="I13" s="44"/>
    </row>
    <row r="14" spans="1:663" ht="31.5">
      <c r="B14" s="207">
        <v>2023</v>
      </c>
      <c r="C14" s="143" t="s">
        <v>94</v>
      </c>
      <c r="D14" s="208" t="s">
        <v>95</v>
      </c>
      <c r="E14" s="198">
        <v>0.68779999999999997</v>
      </c>
      <c r="F14" s="200" t="s">
        <v>96</v>
      </c>
      <c r="G14" s="196">
        <f>IF((E14&gt;=65%)*(E14&lt;=75%),100%,0)</f>
        <v>1</v>
      </c>
      <c r="H14" s="202" t="s">
        <v>85</v>
      </c>
      <c r="I14" s="44"/>
    </row>
    <row r="15" spans="1:663" ht="15.75">
      <c r="B15" s="207">
        <v>2023</v>
      </c>
      <c r="C15" s="143" t="s">
        <v>97</v>
      </c>
      <c r="D15" s="208" t="s">
        <v>98</v>
      </c>
      <c r="E15" s="199">
        <v>0.99829999999999997</v>
      </c>
      <c r="F15" s="196">
        <v>0.95</v>
      </c>
      <c r="G15" s="196">
        <f>E15/F15</f>
        <v>1.0508421052631578</v>
      </c>
      <c r="H15" s="202" t="s">
        <v>88</v>
      </c>
      <c r="I15" s="44"/>
    </row>
    <row r="16" spans="1:663" ht="15.75">
      <c r="B16" s="207">
        <v>2023</v>
      </c>
      <c r="C16" s="143" t="s">
        <v>99</v>
      </c>
      <c r="D16" s="208" t="s">
        <v>100</v>
      </c>
      <c r="E16" s="201">
        <v>1.04</v>
      </c>
      <c r="F16" s="210">
        <v>0.3</v>
      </c>
      <c r="G16" s="196">
        <f t="shared" ref="G16:G17" si="0">E16/F16</f>
        <v>3.4666666666666668</v>
      </c>
      <c r="H16" s="202" t="s">
        <v>85</v>
      </c>
      <c r="I16" s="44"/>
    </row>
    <row r="17" spans="2:11" ht="15.75">
      <c r="B17" s="207">
        <v>2023</v>
      </c>
      <c r="C17" s="143" t="s">
        <v>101</v>
      </c>
      <c r="D17" s="208" t="s">
        <v>102</v>
      </c>
      <c r="E17" s="197">
        <v>1</v>
      </c>
      <c r="F17" s="196">
        <v>0.9</v>
      </c>
      <c r="G17" s="196">
        <f t="shared" si="0"/>
        <v>1.1111111111111112</v>
      </c>
      <c r="H17" s="202" t="s">
        <v>85</v>
      </c>
      <c r="I17" s="44"/>
    </row>
    <row r="18" spans="2:11" ht="15.75">
      <c r="B18" s="207">
        <v>2023</v>
      </c>
      <c r="C18" s="143" t="s">
        <v>103</v>
      </c>
      <c r="D18" s="208" t="s">
        <v>104</v>
      </c>
      <c r="E18" s="199">
        <v>0.92310000000000003</v>
      </c>
      <c r="F18" s="200">
        <v>0.91700000000000004</v>
      </c>
      <c r="G18" s="196">
        <f>E18/F18</f>
        <v>1.0066521264994548</v>
      </c>
      <c r="H18" s="202" t="s">
        <v>85</v>
      </c>
      <c r="I18" s="44"/>
    </row>
    <row r="19" spans="2:11" ht="15.75">
      <c r="B19" s="207">
        <v>2023</v>
      </c>
      <c r="C19" s="143" t="s">
        <v>105</v>
      </c>
      <c r="D19" s="208" t="s">
        <v>106</v>
      </c>
      <c r="E19" s="201">
        <v>0.26</v>
      </c>
      <c r="F19" s="211">
        <v>1</v>
      </c>
      <c r="G19" s="196">
        <f>F19/E19</f>
        <v>3.8461538461538458</v>
      </c>
      <c r="H19" s="202" t="s">
        <v>85</v>
      </c>
      <c r="I19" s="44"/>
    </row>
    <row r="20" spans="2:11" ht="31.5">
      <c r="B20" s="207">
        <v>2023</v>
      </c>
      <c r="C20" s="143" t="s">
        <v>107</v>
      </c>
      <c r="D20" s="208" t="s">
        <v>108</v>
      </c>
      <c r="E20" s="199">
        <v>0.70550000000000002</v>
      </c>
      <c r="F20" s="200" t="s">
        <v>96</v>
      </c>
      <c r="G20" s="196">
        <f>IF((E20&gt;=65%)*(E20&lt;=75%),100%,0)</f>
        <v>1</v>
      </c>
      <c r="H20" s="202" t="s">
        <v>85</v>
      </c>
      <c r="I20" s="44"/>
    </row>
    <row r="21" spans="2:11" s="37" customFormat="1" ht="15.75">
      <c r="B21" s="207">
        <v>2023</v>
      </c>
      <c r="C21" s="143" t="s">
        <v>109</v>
      </c>
      <c r="D21" s="144" t="s">
        <v>110</v>
      </c>
      <c r="E21" s="199">
        <v>0.99070000000000003</v>
      </c>
      <c r="F21" s="196">
        <v>0.97</v>
      </c>
      <c r="G21" s="196">
        <f>E21/F21</f>
        <v>1.021340206185567</v>
      </c>
      <c r="H21" s="202" t="s">
        <v>88</v>
      </c>
      <c r="I21" s="33"/>
    </row>
    <row r="22" spans="2:11" ht="15.75">
      <c r="B22" s="213">
        <v>2023</v>
      </c>
      <c r="C22" s="214" t="s">
        <v>111</v>
      </c>
      <c r="D22" s="215" t="s">
        <v>112</v>
      </c>
      <c r="E22" s="198">
        <v>1</v>
      </c>
      <c r="F22" s="196">
        <v>0.5</v>
      </c>
      <c r="G22" s="196">
        <f>E22/F22</f>
        <v>2</v>
      </c>
      <c r="H22" s="202" t="s">
        <v>85</v>
      </c>
      <c r="I22" s="33"/>
    </row>
    <row r="23" spans="2:11" ht="15" customHeight="1">
      <c r="B23" s="151">
        <v>2023</v>
      </c>
      <c r="C23" s="153" t="s">
        <v>113</v>
      </c>
      <c r="D23" s="151" t="s">
        <v>114</v>
      </c>
      <c r="E23" s="272">
        <f>AVERAGE(G10:G22)</f>
        <v>1.4968411874612728</v>
      </c>
      <c r="F23" s="273"/>
      <c r="G23" s="273"/>
      <c r="H23" s="274"/>
      <c r="I23" s="33"/>
    </row>
    <row r="24" spans="2:11" ht="4.5" customHeight="1">
      <c r="B24" s="39"/>
      <c r="C24" s="39"/>
      <c r="D24" s="39"/>
      <c r="E24" s="39"/>
      <c r="F24" s="39"/>
      <c r="G24" s="39"/>
      <c r="H24" s="39"/>
      <c r="I24"/>
    </row>
    <row r="25" spans="2:11" ht="14.25" hidden="1" customHeight="1">
      <c r="B25" s="1"/>
      <c r="C25"/>
      <c r="D25"/>
      <c r="E25" s="3"/>
      <c r="F25" s="3"/>
      <c r="G25" s="3"/>
      <c r="H25" s="3"/>
      <c r="I25"/>
    </row>
    <row r="26" spans="2:11" ht="14.25" hidden="1" customHeight="1">
      <c r="B26" s="271"/>
      <c r="C26" s="271"/>
      <c r="D26" s="271"/>
      <c r="E26" s="271"/>
      <c r="F26" s="271"/>
      <c r="G26" s="271"/>
      <c r="H26" s="271"/>
      <c r="I26" s="271"/>
      <c r="J26" s="271"/>
      <c r="K26" s="271"/>
    </row>
    <row r="27" spans="2:11" ht="16.5" customHeight="1">
      <c r="B27" s="271"/>
      <c r="C27" s="271"/>
      <c r="D27" s="271"/>
      <c r="E27" s="271"/>
      <c r="F27" s="271"/>
      <c r="G27" s="271"/>
      <c r="H27" s="271"/>
      <c r="I27" s="271"/>
      <c r="J27" s="271"/>
      <c r="K27" s="271"/>
    </row>
    <row r="28" spans="2:11" ht="6" customHeight="1">
      <c r="B28" s="1"/>
      <c r="C28"/>
      <c r="D28"/>
      <c r="E28" s="3"/>
      <c r="F28" s="3"/>
      <c r="G28" s="3"/>
      <c r="H28" s="3"/>
    </row>
    <row r="29" spans="2:11" ht="14.25" hidden="1" customHeight="1">
      <c r="B29" s="1"/>
      <c r="C29"/>
      <c r="D29"/>
      <c r="E29" s="3"/>
      <c r="F29" s="3"/>
      <c r="G29" s="3"/>
      <c r="H29" s="3"/>
    </row>
    <row r="30" spans="2:11" ht="14.25" hidden="1" customHeight="1">
      <c r="B30" s="1"/>
      <c r="C30"/>
      <c r="D30"/>
      <c r="E30" s="3"/>
      <c r="F30" s="3"/>
      <c r="G30" s="3"/>
      <c r="H30" s="3"/>
    </row>
    <row r="31" spans="2:11" ht="14.25" hidden="1" customHeight="1">
      <c r="B31" s="1"/>
      <c r="C31"/>
      <c r="D31"/>
      <c r="E31" s="3"/>
      <c r="F31" s="3"/>
      <c r="G31" s="3"/>
      <c r="H31" s="3"/>
    </row>
    <row r="32" spans="2:11" ht="14.25" hidden="1" customHeight="1">
      <c r="B32" s="1"/>
      <c r="C32"/>
      <c r="D32"/>
      <c r="E32" s="3"/>
      <c r="F32" s="3"/>
      <c r="G32" s="3"/>
      <c r="H32" s="3"/>
    </row>
    <row r="33" spans="2:8" ht="14.25" hidden="1" customHeight="1">
      <c r="B33" s="1"/>
      <c r="C33"/>
      <c r="D33"/>
      <c r="E33" s="3"/>
      <c r="F33" s="3"/>
      <c r="G33" s="3"/>
      <c r="H33" s="3"/>
    </row>
    <row r="34" spans="2:8" ht="14.25" hidden="1" customHeight="1">
      <c r="B34" s="1"/>
      <c r="C34"/>
      <c r="D34"/>
      <c r="E34" s="3"/>
      <c r="F34" s="3"/>
      <c r="G34" s="3"/>
      <c r="H34" s="3"/>
    </row>
    <row r="35" spans="2:8" ht="14.25" hidden="1" customHeight="1">
      <c r="B35" s="42"/>
      <c r="C35"/>
      <c r="D35"/>
      <c r="E35" s="3"/>
      <c r="F35" s="3"/>
      <c r="G35" s="3"/>
      <c r="H35" s="3"/>
    </row>
    <row r="36" spans="2:8" ht="14.25" hidden="1" customHeight="1">
      <c r="B36" s="42"/>
      <c r="C36"/>
      <c r="D36"/>
      <c r="E36" s="3"/>
      <c r="F36" s="3"/>
      <c r="G36" s="3"/>
      <c r="H36" s="3"/>
    </row>
    <row r="37" spans="2:8" ht="14.25" hidden="1" customHeight="1">
      <c r="B37" s="42"/>
      <c r="C37"/>
      <c r="D37"/>
      <c r="E37" s="3"/>
      <c r="F37" s="3"/>
      <c r="G37" s="3"/>
      <c r="H37" s="3"/>
    </row>
    <row r="38" spans="2:8" ht="14.25" hidden="1" customHeight="1">
      <c r="B38" s="42"/>
      <c r="C38"/>
      <c r="D38"/>
      <c r="E38" s="3"/>
      <c r="F38" s="3"/>
      <c r="G38" s="3"/>
      <c r="H38" s="3"/>
    </row>
    <row r="39" spans="2:8" ht="14.25" hidden="1" customHeight="1">
      <c r="B39" s="42"/>
      <c r="C39"/>
      <c r="D39"/>
      <c r="E39" s="3"/>
      <c r="F39" s="3"/>
      <c r="G39" s="3"/>
      <c r="H39" s="3"/>
    </row>
    <row r="40" spans="2:8" ht="14.25" hidden="1" customHeight="1">
      <c r="B40" s="42"/>
      <c r="C40"/>
      <c r="D40"/>
      <c r="E40" s="3"/>
      <c r="F40" s="3"/>
      <c r="G40" s="3"/>
      <c r="H40" s="3"/>
    </row>
    <row r="41" spans="2:8" ht="14.25" hidden="1" customHeight="1">
      <c r="B41" s="42"/>
      <c r="C41"/>
      <c r="D41"/>
      <c r="E41" s="3"/>
      <c r="F41" s="3"/>
      <c r="G41" s="3"/>
      <c r="H41" s="3"/>
    </row>
    <row r="42" spans="2:8" ht="14.25" hidden="1" customHeight="1">
      <c r="B42" s="42"/>
      <c r="C42"/>
      <c r="D42"/>
      <c r="E42" s="3"/>
      <c r="F42" s="3"/>
      <c r="G42" s="3"/>
      <c r="H42" s="3"/>
    </row>
    <row r="43" spans="2:8" ht="14.25" hidden="1" customHeight="1">
      <c r="B43" s="42"/>
      <c r="C43"/>
      <c r="D43"/>
      <c r="E43" s="3"/>
      <c r="F43" s="3"/>
      <c r="G43" s="3"/>
      <c r="H43" s="3"/>
    </row>
    <row r="44" spans="2:8" ht="14.25" hidden="1" customHeight="1">
      <c r="B44" s="42"/>
      <c r="C44"/>
      <c r="D44"/>
      <c r="E44" s="3"/>
      <c r="F44" s="3"/>
      <c r="G44" s="3"/>
      <c r="H44" s="3"/>
    </row>
    <row r="45" spans="2:8" ht="14.25" hidden="1" customHeight="1">
      <c r="B45" s="42"/>
      <c r="C45"/>
      <c r="D45"/>
      <c r="E45" s="3"/>
      <c r="F45" s="3"/>
      <c r="G45" s="3"/>
      <c r="H45" s="3"/>
    </row>
    <row r="46" spans="2:8" ht="14.25" hidden="1" customHeight="1">
      <c r="B46" s="42"/>
      <c r="C46"/>
      <c r="D46"/>
      <c r="E46" s="3"/>
      <c r="F46" s="3"/>
      <c r="G46" s="3"/>
      <c r="H46" s="3"/>
    </row>
    <row r="47" spans="2:8" ht="14.25" hidden="1" customHeight="1">
      <c r="B47" s="42"/>
      <c r="C47"/>
      <c r="D47"/>
      <c r="E47" s="3"/>
      <c r="F47" s="3"/>
      <c r="G47" s="3"/>
      <c r="H47" s="3"/>
    </row>
    <row r="48" spans="2:8" ht="14.25" hidden="1" customHeight="1">
      <c r="B48" s="42"/>
      <c r="C48"/>
      <c r="D48"/>
      <c r="E48" s="3"/>
      <c r="F48" s="3"/>
      <c r="G48" s="3"/>
      <c r="H48" s="3"/>
    </row>
    <row r="49" spans="2:8" ht="14.25" hidden="1" customHeight="1">
      <c r="B49" s="42"/>
      <c r="C49"/>
      <c r="D49"/>
      <c r="E49" s="3"/>
      <c r="F49" s="3"/>
      <c r="G49" s="3"/>
      <c r="H49" s="3"/>
    </row>
    <row r="50" spans="2:8" ht="14.25" hidden="1" customHeight="1">
      <c r="B50" s="42"/>
      <c r="C50"/>
      <c r="D50"/>
      <c r="E50" s="3"/>
      <c r="F50" s="3"/>
      <c r="G50" s="3"/>
      <c r="H50" s="3"/>
    </row>
    <row r="51" spans="2:8" ht="14.25" hidden="1" customHeight="1">
      <c r="B51" s="42"/>
      <c r="C51"/>
      <c r="D51"/>
      <c r="E51" s="3"/>
      <c r="F51" s="3"/>
      <c r="G51" s="3"/>
      <c r="H51" s="3"/>
    </row>
    <row r="52" spans="2:8" ht="14.25" hidden="1" customHeight="1">
      <c r="B52" s="42"/>
      <c r="C52"/>
      <c r="D52"/>
      <c r="E52" s="3"/>
      <c r="F52" s="3"/>
      <c r="G52" s="3"/>
      <c r="H52" s="3"/>
    </row>
    <row r="53" spans="2:8" ht="14.25" hidden="1" customHeight="1">
      <c r="B53" s="42"/>
      <c r="C53"/>
      <c r="D53"/>
      <c r="E53" s="3"/>
      <c r="F53" s="3"/>
      <c r="G53" s="3"/>
      <c r="H53" s="3"/>
    </row>
    <row r="54" spans="2:8" ht="14.25" hidden="1" customHeight="1">
      <c r="B54" s="42"/>
      <c r="C54"/>
      <c r="D54"/>
      <c r="E54" s="3"/>
      <c r="F54" s="3"/>
      <c r="G54" s="3"/>
      <c r="H54" s="3"/>
    </row>
    <row r="55" spans="2:8" ht="14.25" hidden="1" customHeight="1">
      <c r="B55" s="42"/>
      <c r="C55"/>
      <c r="D55"/>
      <c r="E55" s="3"/>
      <c r="F55" s="3"/>
      <c r="G55" s="3"/>
      <c r="H55" s="3"/>
    </row>
    <row r="56" spans="2:8" ht="14.25" hidden="1" customHeight="1">
      <c r="B56" s="42"/>
      <c r="C56"/>
      <c r="D56"/>
      <c r="E56" s="3"/>
      <c r="F56" s="3"/>
      <c r="G56" s="3"/>
      <c r="H56" s="3"/>
    </row>
    <row r="57" spans="2:8" ht="14.25" hidden="1" customHeight="1">
      <c r="B57" s="42"/>
      <c r="C57"/>
      <c r="D57"/>
      <c r="E57" s="3"/>
      <c r="F57" s="3"/>
      <c r="G57" s="3"/>
      <c r="H57" s="3"/>
    </row>
    <row r="58" spans="2:8" ht="14.25" hidden="1" customHeight="1">
      <c r="B58" s="42"/>
      <c r="C58"/>
      <c r="D58"/>
      <c r="E58" s="3"/>
      <c r="F58" s="3"/>
      <c r="G58" s="3"/>
      <c r="H58" s="3"/>
    </row>
    <row r="59" spans="2:8" ht="14.25" hidden="1" customHeight="1">
      <c r="B59" s="42"/>
      <c r="C59"/>
      <c r="D59"/>
      <c r="E59" s="3"/>
      <c r="F59" s="3"/>
      <c r="G59" s="3"/>
      <c r="H59" s="3"/>
    </row>
    <row r="60" spans="2:8" ht="14.25" hidden="1" customHeight="1">
      <c r="B60" s="42"/>
      <c r="C60"/>
      <c r="D60"/>
      <c r="E60" s="3"/>
      <c r="F60" s="3"/>
      <c r="G60" s="3"/>
      <c r="H60" s="3"/>
    </row>
    <row r="61" spans="2:8" ht="14.25" hidden="1" customHeight="1">
      <c r="B61" s="34"/>
      <c r="C61" s="30"/>
    </row>
    <row r="62" spans="2:8" ht="14.25" hidden="1" customHeight="1">
      <c r="B62" s="34"/>
      <c r="C62" s="30"/>
    </row>
    <row r="63" spans="2:8" ht="14.25" hidden="1" customHeight="1">
      <c r="B63" s="34"/>
      <c r="C63" s="30"/>
    </row>
    <row r="64" spans="2:8" ht="14.25" hidden="1" customHeight="1">
      <c r="B64" s="34"/>
      <c r="C64" s="30"/>
    </row>
    <row r="65" spans="2:3" ht="14.25" hidden="1" customHeight="1">
      <c r="B65" s="34"/>
      <c r="C65" s="30"/>
    </row>
    <row r="66" spans="2:3" ht="14.25" hidden="1" customHeight="1">
      <c r="B66" s="34"/>
      <c r="C66" s="30"/>
    </row>
    <row r="67" spans="2:3" ht="14.25" hidden="1" customHeight="1">
      <c r="B67" s="34"/>
      <c r="C67" s="30"/>
    </row>
    <row r="68" spans="2:3" ht="14.25" hidden="1" customHeight="1">
      <c r="B68" s="34"/>
      <c r="C68" s="30"/>
    </row>
    <row r="69" spans="2:3" ht="14.25" hidden="1" customHeight="1">
      <c r="B69" s="34"/>
      <c r="C69" s="30"/>
    </row>
    <row r="70" spans="2:3" ht="14.25" hidden="1" customHeight="1">
      <c r="B70" s="34"/>
      <c r="C70" s="30"/>
    </row>
    <row r="71" spans="2:3" ht="14.25" hidden="1" customHeight="1">
      <c r="B71" s="34"/>
      <c r="C71" s="30"/>
    </row>
    <row r="72" spans="2:3" ht="14.25" hidden="1" customHeight="1">
      <c r="B72" s="34"/>
      <c r="C72" s="30"/>
    </row>
    <row r="73" spans="2:3" ht="14.25" hidden="1" customHeight="1">
      <c r="B73" s="34"/>
      <c r="C73" s="30"/>
    </row>
    <row r="74" spans="2:3" ht="14.25" hidden="1" customHeight="1">
      <c r="B74" s="34"/>
      <c r="C74" s="30"/>
    </row>
    <row r="75" spans="2:3" ht="14.25" hidden="1" customHeight="1">
      <c r="B75" s="34"/>
      <c r="C75" s="30"/>
    </row>
    <row r="76" spans="2:3" ht="14.25" hidden="1" customHeight="1">
      <c r="B76" s="34"/>
      <c r="C76" s="30"/>
    </row>
    <row r="77" spans="2:3" ht="14.25" hidden="1" customHeight="1">
      <c r="B77" s="34"/>
      <c r="C77" s="30"/>
    </row>
    <row r="78" spans="2:3" ht="14.25" hidden="1" customHeight="1">
      <c r="B78" s="34"/>
      <c r="C78" s="30"/>
    </row>
    <row r="79" spans="2:3" ht="14.25" hidden="1" customHeight="1">
      <c r="B79" s="34"/>
      <c r="C79" s="30"/>
    </row>
    <row r="80" spans="2:3" ht="14.25" hidden="1" customHeight="1">
      <c r="B80" s="34"/>
      <c r="C80" s="30"/>
    </row>
    <row r="81" spans="2:3" ht="14.25" hidden="1" customHeight="1">
      <c r="B81" s="34"/>
      <c r="C81" s="30"/>
    </row>
    <row r="82" spans="2:3" ht="14.25" hidden="1" customHeight="1">
      <c r="B82" s="34"/>
      <c r="C82" s="30"/>
    </row>
    <row r="83" spans="2:3" ht="14.25" hidden="1" customHeight="1">
      <c r="B83" s="34"/>
      <c r="C83" s="30"/>
    </row>
    <row r="84" spans="2:3" ht="14.25" hidden="1" customHeight="1">
      <c r="B84" s="34"/>
      <c r="C84" s="30"/>
    </row>
    <row r="85" spans="2:3" ht="14.25" hidden="1" customHeight="1">
      <c r="B85" s="34"/>
      <c r="C85" s="30"/>
    </row>
    <row r="86" spans="2:3" ht="14.25" hidden="1" customHeight="1">
      <c r="B86" s="34"/>
      <c r="C86" s="30"/>
    </row>
    <row r="87" spans="2:3" ht="14.25" hidden="1" customHeight="1">
      <c r="B87" s="34"/>
      <c r="C87" s="30"/>
    </row>
    <row r="88" spans="2:3" ht="14.25" hidden="1" customHeight="1">
      <c r="B88" s="34"/>
      <c r="C88" s="30"/>
    </row>
    <row r="89" spans="2:3" ht="14.25" hidden="1" customHeight="1">
      <c r="B89" s="34"/>
      <c r="C89" s="30"/>
    </row>
    <row r="90" spans="2:3" ht="14.25" hidden="1" customHeight="1">
      <c r="B90" s="34"/>
      <c r="C90" s="30"/>
    </row>
    <row r="91" spans="2:3" ht="14.25" hidden="1" customHeight="1">
      <c r="B91" s="34"/>
      <c r="C91" s="30"/>
    </row>
    <row r="92" spans="2:3" ht="14.25" hidden="1" customHeight="1">
      <c r="B92" s="34"/>
      <c r="C92" s="30"/>
    </row>
    <row r="93" spans="2:3" ht="14.25" hidden="1" customHeight="1">
      <c r="B93" s="34"/>
      <c r="C93" s="30"/>
    </row>
    <row r="94" spans="2:3" ht="14.25" hidden="1" customHeight="1">
      <c r="B94" s="34"/>
      <c r="C94" s="30"/>
    </row>
    <row r="95" spans="2:3" ht="14.25" hidden="1" customHeight="1">
      <c r="B95" s="34"/>
      <c r="C95" s="30"/>
    </row>
    <row r="96" spans="2:3" ht="14.25" hidden="1" customHeight="1">
      <c r="B96" s="34"/>
      <c r="C96" s="30"/>
    </row>
    <row r="97" spans="2:3" ht="14.25" hidden="1" customHeight="1">
      <c r="B97" s="34"/>
      <c r="C97" s="30"/>
    </row>
    <row r="98" spans="2:3" ht="14.25" hidden="1" customHeight="1">
      <c r="B98" s="34"/>
      <c r="C98" s="30"/>
    </row>
    <row r="99" spans="2:3" ht="14.25" hidden="1" customHeight="1">
      <c r="B99" s="34"/>
      <c r="C99" s="30"/>
    </row>
    <row r="100" spans="2:3" ht="14.25" hidden="1" customHeight="1">
      <c r="B100" s="34"/>
      <c r="C100" s="30"/>
    </row>
    <row r="101" spans="2:3" ht="14.25" hidden="1" customHeight="1">
      <c r="B101" s="34"/>
      <c r="C101" s="30"/>
    </row>
    <row r="102" spans="2:3" ht="14.25" hidden="1" customHeight="1">
      <c r="B102" s="34"/>
      <c r="C102" s="30"/>
    </row>
    <row r="103" spans="2:3" ht="14.25" hidden="1" customHeight="1">
      <c r="B103" s="34"/>
      <c r="C103" s="30"/>
    </row>
    <row r="104" spans="2:3" ht="14.25" hidden="1" customHeight="1">
      <c r="B104" s="34"/>
      <c r="C104" s="30"/>
    </row>
    <row r="105" spans="2:3" ht="14.25" hidden="1" customHeight="1">
      <c r="B105" s="34"/>
      <c r="C105" s="30"/>
    </row>
    <row r="106" spans="2:3" ht="14.25" hidden="1" customHeight="1">
      <c r="B106" s="34"/>
      <c r="C106" s="30"/>
    </row>
    <row r="107" spans="2:3" ht="14.25" hidden="1" customHeight="1">
      <c r="B107" s="34"/>
      <c r="C107" s="30"/>
    </row>
    <row r="108" spans="2:3" ht="14.25" hidden="1" customHeight="1">
      <c r="B108" s="34"/>
      <c r="C108" s="30"/>
    </row>
    <row r="109" spans="2:3" ht="14.25" hidden="1" customHeight="1">
      <c r="B109" s="34"/>
      <c r="C109" s="30"/>
    </row>
    <row r="110" spans="2:3" ht="14.25" hidden="1" customHeight="1">
      <c r="B110" s="34"/>
      <c r="C110" s="30"/>
    </row>
    <row r="111" spans="2:3" ht="14.25" hidden="1" customHeight="1">
      <c r="B111" s="34"/>
      <c r="C111" s="30"/>
    </row>
    <row r="112" spans="2:3" ht="14.25" hidden="1" customHeight="1">
      <c r="B112" s="34"/>
      <c r="C112" s="30"/>
    </row>
    <row r="113" spans="2:3" ht="14.25" hidden="1" customHeight="1">
      <c r="B113" s="34"/>
      <c r="C113" s="30"/>
    </row>
    <row r="114" spans="2:3" ht="14.25" hidden="1" customHeight="1">
      <c r="B114" s="34"/>
      <c r="C114" s="30"/>
    </row>
    <row r="115" spans="2:3" ht="14.25" hidden="1" customHeight="1">
      <c r="B115" s="34"/>
      <c r="C115" s="30"/>
    </row>
    <row r="116" spans="2:3" ht="14.25" hidden="1" customHeight="1">
      <c r="B116" s="34"/>
      <c r="C116" s="30"/>
    </row>
    <row r="117" spans="2:3" ht="14.25" hidden="1" customHeight="1">
      <c r="B117" s="34"/>
      <c r="C117" s="30"/>
    </row>
    <row r="118" spans="2:3" ht="14.25" hidden="1" customHeight="1">
      <c r="B118" s="34"/>
      <c r="C118" s="30"/>
    </row>
    <row r="119" spans="2:3" ht="14.25" hidden="1" customHeight="1">
      <c r="B119" s="34"/>
      <c r="C119" s="30"/>
    </row>
    <row r="120" spans="2:3" ht="14.25" hidden="1" customHeight="1">
      <c r="B120" s="34"/>
      <c r="C120" s="30"/>
    </row>
    <row r="121" spans="2:3" ht="14.25" hidden="1" customHeight="1">
      <c r="B121" s="34"/>
      <c r="C121" s="30"/>
    </row>
    <row r="122" spans="2:3" ht="14.25" hidden="1" customHeight="1">
      <c r="B122" s="34"/>
      <c r="C122" s="30"/>
    </row>
    <row r="123" spans="2:3" ht="14.25" hidden="1" customHeight="1">
      <c r="B123" s="34"/>
      <c r="C123" s="30"/>
    </row>
    <row r="124" spans="2:3" ht="14.25" hidden="1" customHeight="1">
      <c r="B124" s="34"/>
      <c r="C124" s="30"/>
    </row>
    <row r="125" spans="2:3" ht="14.25" hidden="1" customHeight="1">
      <c r="B125" s="34"/>
      <c r="C125" s="30"/>
    </row>
    <row r="126" spans="2:3" ht="14.25" hidden="1" customHeight="1">
      <c r="B126" s="34"/>
      <c r="C126" s="30"/>
    </row>
    <row r="127" spans="2:3" ht="14.25" hidden="1" customHeight="1">
      <c r="B127" s="34"/>
      <c r="C127" s="30"/>
    </row>
    <row r="128" spans="2:3" ht="14.25" hidden="1" customHeight="1">
      <c r="B128" s="34"/>
      <c r="C128" s="30"/>
    </row>
    <row r="129" spans="2:3" ht="14.25" hidden="1" customHeight="1">
      <c r="B129" s="34"/>
      <c r="C129" s="30"/>
    </row>
    <row r="130" spans="2:3" ht="14.25" hidden="1" customHeight="1">
      <c r="B130" s="34"/>
      <c r="C130" s="30"/>
    </row>
    <row r="131" spans="2:3" ht="14.25" hidden="1" customHeight="1">
      <c r="B131" s="34"/>
      <c r="C131" s="30"/>
    </row>
    <row r="132" spans="2:3" ht="14.25" hidden="1" customHeight="1">
      <c r="B132" s="34"/>
      <c r="C132" s="30"/>
    </row>
    <row r="133" spans="2:3" ht="14.25" hidden="1" customHeight="1">
      <c r="B133" s="34"/>
      <c r="C133" s="30"/>
    </row>
    <row r="134" spans="2:3" ht="14.25" hidden="1" customHeight="1">
      <c r="B134" s="34"/>
      <c r="C134" s="30"/>
    </row>
    <row r="135" spans="2:3" ht="14.25" hidden="1" customHeight="1">
      <c r="B135" s="34"/>
      <c r="C135" s="30"/>
    </row>
    <row r="136" spans="2:3" ht="14.25" hidden="1" customHeight="1">
      <c r="B136" s="34"/>
      <c r="C136" s="30"/>
    </row>
    <row r="137" spans="2:3" ht="14.25" hidden="1" customHeight="1">
      <c r="B137" s="34"/>
      <c r="C137" s="30"/>
    </row>
    <row r="138" spans="2:3" ht="14.25" hidden="1" customHeight="1">
      <c r="B138" s="34"/>
      <c r="C138" s="30"/>
    </row>
    <row r="139" spans="2:3" ht="14.25" hidden="1" customHeight="1">
      <c r="B139" s="34"/>
      <c r="C139" s="30"/>
    </row>
    <row r="140" spans="2:3" ht="14.25" hidden="1" customHeight="1">
      <c r="B140" s="34"/>
      <c r="C140" s="30"/>
    </row>
    <row r="141" spans="2:3" ht="14.25" hidden="1" customHeight="1">
      <c r="B141" s="34"/>
      <c r="C141" s="30"/>
    </row>
    <row r="142" spans="2:3" ht="14.25" hidden="1" customHeight="1">
      <c r="B142" s="34"/>
      <c r="C142" s="30"/>
    </row>
    <row r="143" spans="2:3" ht="14.25" hidden="1" customHeight="1">
      <c r="B143" s="34"/>
      <c r="C143" s="30"/>
    </row>
    <row r="144" spans="2:3" ht="14.25" hidden="1" customHeight="1">
      <c r="B144" s="34"/>
      <c r="C144" s="30"/>
    </row>
    <row r="145" spans="2:3" ht="14.25" hidden="1" customHeight="1">
      <c r="B145" s="34"/>
      <c r="C145" s="30"/>
    </row>
    <row r="146" spans="2:3" ht="14.25" hidden="1" customHeight="1">
      <c r="B146" s="34"/>
      <c r="C146" s="30"/>
    </row>
    <row r="147" spans="2:3" ht="14.25" hidden="1" customHeight="1">
      <c r="B147" s="34"/>
      <c r="C147" s="30"/>
    </row>
    <row r="148" spans="2:3" ht="14.25" hidden="1" customHeight="1">
      <c r="B148" s="34"/>
      <c r="C148" s="30"/>
    </row>
    <row r="149" spans="2:3" ht="14.25" hidden="1" customHeight="1">
      <c r="B149" s="34"/>
      <c r="C149" s="30"/>
    </row>
    <row r="150" spans="2:3" ht="14.25" hidden="1" customHeight="1">
      <c r="B150" s="34"/>
      <c r="C150" s="30"/>
    </row>
    <row r="151" spans="2:3" ht="14.25" hidden="1" customHeight="1">
      <c r="B151" s="34"/>
      <c r="C151" s="30"/>
    </row>
    <row r="152" spans="2:3" ht="14.25" hidden="1" customHeight="1">
      <c r="B152" s="34"/>
      <c r="C152" s="30"/>
    </row>
    <row r="153" spans="2:3" ht="14.25" hidden="1" customHeight="1">
      <c r="B153" s="34"/>
      <c r="C153" s="30"/>
    </row>
    <row r="154" spans="2:3" ht="14.25" hidden="1" customHeight="1">
      <c r="B154" s="34"/>
      <c r="C154" s="30"/>
    </row>
    <row r="155" spans="2:3" ht="14.25" hidden="1" customHeight="1">
      <c r="B155" s="34"/>
      <c r="C155" s="30"/>
    </row>
    <row r="156" spans="2:3" ht="14.25" hidden="1" customHeight="1">
      <c r="B156" s="34"/>
      <c r="C156" s="30"/>
    </row>
    <row r="157" spans="2:3" ht="14.25" hidden="1" customHeight="1">
      <c r="B157" s="34"/>
      <c r="C157" s="30"/>
    </row>
    <row r="158" spans="2:3" ht="14.25" hidden="1" customHeight="1">
      <c r="B158" s="34"/>
      <c r="C158" s="30"/>
    </row>
    <row r="159" spans="2:3" ht="14.25" hidden="1" customHeight="1">
      <c r="B159" s="34"/>
      <c r="C159" s="30"/>
    </row>
    <row r="160" spans="2:3" ht="14.25" hidden="1" customHeight="1">
      <c r="B160" s="34"/>
      <c r="C160" s="30"/>
    </row>
    <row r="161" spans="2:3" ht="14.25" hidden="1" customHeight="1">
      <c r="B161" s="34"/>
      <c r="C161" s="30"/>
    </row>
    <row r="162" spans="2:3" ht="14.25" hidden="1" customHeight="1">
      <c r="B162" s="34"/>
      <c r="C162" s="30"/>
    </row>
    <row r="163" spans="2:3" ht="14.25" hidden="1" customHeight="1">
      <c r="B163" s="34"/>
      <c r="C163" s="30"/>
    </row>
    <row r="164" spans="2:3" ht="14.25" hidden="1" customHeight="1">
      <c r="B164" s="34"/>
      <c r="C164" s="30"/>
    </row>
    <row r="165" spans="2:3" ht="14.25" hidden="1" customHeight="1">
      <c r="B165" s="34"/>
      <c r="C165" s="30"/>
    </row>
    <row r="166" spans="2:3" ht="14.25" hidden="1" customHeight="1">
      <c r="B166" s="34"/>
      <c r="C166" s="30"/>
    </row>
    <row r="167" spans="2:3" ht="14.25" hidden="1" customHeight="1">
      <c r="B167" s="34"/>
      <c r="C167" s="30"/>
    </row>
    <row r="168" spans="2:3" ht="14.25" hidden="1" customHeight="1">
      <c r="B168" s="34"/>
      <c r="C168" s="30"/>
    </row>
    <row r="169" spans="2:3" ht="14.25" hidden="1" customHeight="1">
      <c r="B169" s="34"/>
      <c r="C169" s="30"/>
    </row>
    <row r="170" spans="2:3" ht="14.25" hidden="1" customHeight="1">
      <c r="B170" s="34"/>
      <c r="C170" s="30"/>
    </row>
    <row r="171" spans="2:3" ht="14.25" hidden="1" customHeight="1">
      <c r="B171" s="34"/>
      <c r="C171" s="30"/>
    </row>
    <row r="172" spans="2:3" ht="14.25" hidden="1" customHeight="1">
      <c r="B172" s="34"/>
      <c r="C172" s="30"/>
    </row>
    <row r="173" spans="2:3" ht="14.25" hidden="1" customHeight="1">
      <c r="B173" s="34"/>
      <c r="C173" s="30"/>
    </row>
    <row r="174" spans="2:3" ht="14.25" hidden="1" customHeight="1">
      <c r="B174" s="34"/>
      <c r="C174" s="30"/>
    </row>
    <row r="175" spans="2:3" ht="14.25" hidden="1" customHeight="1">
      <c r="B175" s="34"/>
      <c r="C175" s="30"/>
    </row>
    <row r="176" spans="2:3" ht="14.25" hidden="1" customHeight="1">
      <c r="B176" s="34"/>
      <c r="C176" s="30"/>
    </row>
    <row r="177" spans="2:3" ht="14.25" hidden="1" customHeight="1">
      <c r="B177" s="34"/>
      <c r="C177" s="30"/>
    </row>
    <row r="178" spans="2:3" ht="14.25" hidden="1" customHeight="1">
      <c r="B178" s="34"/>
      <c r="C178" s="30"/>
    </row>
    <row r="179" spans="2:3" ht="14.25" hidden="1" customHeight="1">
      <c r="B179" s="34"/>
      <c r="C179" s="30"/>
    </row>
    <row r="180" spans="2:3" ht="14.25" hidden="1" customHeight="1">
      <c r="B180" s="34"/>
      <c r="C180" s="30"/>
    </row>
    <row r="181" spans="2:3" ht="14.25" hidden="1" customHeight="1">
      <c r="B181" s="34"/>
      <c r="C181" s="30"/>
    </row>
    <row r="182" spans="2:3" ht="14.25" hidden="1" customHeight="1">
      <c r="B182" s="34"/>
      <c r="C182" s="30"/>
    </row>
    <row r="183" spans="2:3" ht="14.25" hidden="1" customHeight="1">
      <c r="B183" s="34"/>
      <c r="C183" s="30"/>
    </row>
    <row r="184" spans="2:3" ht="14.25" hidden="1" customHeight="1">
      <c r="B184" s="34"/>
      <c r="C184" s="30"/>
    </row>
    <row r="185" spans="2:3" ht="14.25" hidden="1" customHeight="1">
      <c r="B185" s="34"/>
      <c r="C185" s="30"/>
    </row>
    <row r="186" spans="2:3" ht="14.25" hidden="1" customHeight="1">
      <c r="B186" s="34"/>
      <c r="C186" s="30"/>
    </row>
    <row r="187" spans="2:3" ht="14.25" hidden="1" customHeight="1">
      <c r="B187" s="34"/>
      <c r="C187" s="30"/>
    </row>
    <row r="188" spans="2:3" ht="14.25" hidden="1" customHeight="1">
      <c r="B188" s="34"/>
      <c r="C188" s="30"/>
    </row>
    <row r="189" spans="2:3" ht="14.25" hidden="1" customHeight="1">
      <c r="B189" s="34"/>
      <c r="C189" s="30"/>
    </row>
    <row r="190" spans="2:3" ht="14.25" hidden="1" customHeight="1">
      <c r="B190" s="34"/>
      <c r="C190" s="30"/>
    </row>
    <row r="191" spans="2:3" ht="14.25" hidden="1" customHeight="1">
      <c r="B191" s="34"/>
      <c r="C191" s="30"/>
    </row>
    <row r="192" spans="2:3" ht="14.25" hidden="1" customHeight="1">
      <c r="B192" s="34"/>
      <c r="C192" s="30"/>
    </row>
    <row r="193" spans="2:3" ht="14.25" hidden="1" customHeight="1">
      <c r="B193" s="34"/>
      <c r="C193" s="30"/>
    </row>
    <row r="194" spans="2:3" ht="14.25" hidden="1" customHeight="1">
      <c r="B194" s="34"/>
      <c r="C194" s="30"/>
    </row>
    <row r="195" spans="2:3" ht="14.25" hidden="1" customHeight="1">
      <c r="B195" s="34"/>
      <c r="C195" s="30"/>
    </row>
    <row r="196" spans="2:3" ht="14.25" hidden="1" customHeight="1">
      <c r="B196" s="34"/>
      <c r="C196" s="30"/>
    </row>
    <row r="197" spans="2:3" ht="14.25" hidden="1" customHeight="1">
      <c r="B197" s="34"/>
      <c r="C197" s="30"/>
    </row>
    <row r="198" spans="2:3" ht="14.25" hidden="1" customHeight="1">
      <c r="B198" s="34"/>
      <c r="C198" s="30"/>
    </row>
    <row r="199" spans="2:3" ht="14.25" hidden="1" customHeight="1">
      <c r="B199" s="34"/>
      <c r="C199" s="30"/>
    </row>
    <row r="200" spans="2:3" ht="14.25" hidden="1" customHeight="1">
      <c r="B200" s="34"/>
      <c r="C200" s="30"/>
    </row>
    <row r="201" spans="2:3" ht="14.25" hidden="1" customHeight="1">
      <c r="B201" s="34"/>
      <c r="C201" s="30"/>
    </row>
    <row r="202" spans="2:3" ht="14.25" hidden="1" customHeight="1">
      <c r="B202" s="34"/>
      <c r="C202" s="30"/>
    </row>
    <row r="203" spans="2:3" ht="14.25" hidden="1" customHeight="1">
      <c r="B203" s="34"/>
      <c r="C203" s="30"/>
    </row>
    <row r="204" spans="2:3" ht="14.25" hidden="1" customHeight="1">
      <c r="B204" s="34"/>
      <c r="C204" s="30"/>
    </row>
    <row r="205" spans="2:3" ht="14.25" hidden="1" customHeight="1">
      <c r="B205" s="34"/>
      <c r="C205" s="30"/>
    </row>
    <row r="206" spans="2:3" ht="14.25" hidden="1" customHeight="1">
      <c r="B206" s="34"/>
      <c r="C206" s="30"/>
    </row>
    <row r="207" spans="2:3" ht="14.25" hidden="1" customHeight="1">
      <c r="B207" s="34"/>
      <c r="C207" s="30"/>
    </row>
    <row r="208" spans="2:3" ht="14.25" hidden="1" customHeight="1">
      <c r="B208" s="34"/>
      <c r="C208" s="30"/>
    </row>
    <row r="209" spans="2:3" ht="14.25" hidden="1" customHeight="1">
      <c r="B209" s="35"/>
      <c r="C209" s="30"/>
    </row>
    <row r="210" spans="2:3" ht="14.25" hidden="1" customHeight="1">
      <c r="B210" s="35"/>
      <c r="C210" s="30"/>
    </row>
    <row r="211" spans="2:3" ht="14.25" hidden="1" customHeight="1">
      <c r="B211" s="35"/>
      <c r="C211" s="30"/>
    </row>
    <row r="212" spans="2:3" ht="14.25" hidden="1" customHeight="1">
      <c r="B212" s="35"/>
      <c r="C212" s="30"/>
    </row>
    <row r="213" spans="2:3" ht="14.25" hidden="1" customHeight="1">
      <c r="B213" s="35"/>
      <c r="C213" s="30"/>
    </row>
    <row r="214" spans="2:3" ht="14.25" hidden="1" customHeight="1">
      <c r="B214" s="35"/>
      <c r="C214" s="30"/>
    </row>
    <row r="215" spans="2:3" ht="14.25" hidden="1" customHeight="1">
      <c r="B215" s="35"/>
      <c r="C215" s="30"/>
    </row>
    <row r="216" spans="2:3" ht="14.25" hidden="1" customHeight="1">
      <c r="B216" s="35"/>
      <c r="C216" s="30"/>
    </row>
    <row r="217" spans="2:3" ht="14.25" hidden="1" customHeight="1">
      <c r="B217" s="35"/>
      <c r="C217" s="30"/>
    </row>
    <row r="218" spans="2:3" ht="14.25" hidden="1" customHeight="1">
      <c r="B218" s="35"/>
      <c r="C218" s="30"/>
    </row>
    <row r="219" spans="2:3" ht="14.25" hidden="1" customHeight="1">
      <c r="B219" s="35"/>
      <c r="C219" s="30"/>
    </row>
    <row r="220" spans="2:3" ht="14.25" hidden="1" customHeight="1">
      <c r="B220" s="35"/>
      <c r="C220" s="30"/>
    </row>
    <row r="221" spans="2:3" ht="14.25" hidden="1" customHeight="1">
      <c r="B221" s="35"/>
      <c r="C221" s="30"/>
    </row>
    <row r="222" spans="2:3" ht="14.25" hidden="1" customHeight="1">
      <c r="B222" s="35"/>
      <c r="C222" s="30"/>
    </row>
    <row r="223" spans="2:3" ht="14.25" hidden="1" customHeight="1">
      <c r="B223" s="35"/>
      <c r="C223" s="30"/>
    </row>
    <row r="224" spans="2:3" ht="14.25" hidden="1" customHeight="1">
      <c r="B224" s="35"/>
      <c r="C224" s="30"/>
    </row>
    <row r="225" spans="2:3" ht="14.25" hidden="1" customHeight="1">
      <c r="B225" s="35"/>
      <c r="C225" s="30"/>
    </row>
    <row r="226" spans="2:3" ht="14.25" hidden="1" customHeight="1">
      <c r="B226" s="35"/>
      <c r="C226" s="30"/>
    </row>
    <row r="227" spans="2:3" ht="14.25" hidden="1" customHeight="1">
      <c r="B227" s="35"/>
      <c r="C227" s="30"/>
    </row>
    <row r="228" spans="2:3" ht="14.25" hidden="1" customHeight="1">
      <c r="B228" s="35"/>
      <c r="C228" s="30"/>
    </row>
    <row r="229" spans="2:3" ht="14.25" hidden="1" customHeight="1">
      <c r="B229" s="35"/>
      <c r="C229" s="30"/>
    </row>
    <row r="230" spans="2:3" ht="14.25" hidden="1" customHeight="1">
      <c r="B230" s="35"/>
      <c r="C230" s="30"/>
    </row>
    <row r="231" spans="2:3" ht="14.25" hidden="1" customHeight="1">
      <c r="B231" s="35"/>
      <c r="C231" s="30"/>
    </row>
    <row r="232" spans="2:3" ht="14.25" hidden="1" customHeight="1">
      <c r="B232" s="35"/>
      <c r="C232" s="30"/>
    </row>
    <row r="233" spans="2:3" ht="14.25" hidden="1" customHeight="1">
      <c r="B233" s="35"/>
      <c r="C233" s="30"/>
    </row>
    <row r="234" spans="2:3" ht="14.25" hidden="1" customHeight="1">
      <c r="B234" s="35"/>
      <c r="C234" s="30"/>
    </row>
    <row r="235" spans="2:3" ht="14.25" hidden="1" customHeight="1">
      <c r="B235" s="35"/>
      <c r="C235" s="30"/>
    </row>
    <row r="236" spans="2:3" ht="14.25" hidden="1" customHeight="1">
      <c r="B236" s="35"/>
      <c r="C236" s="30"/>
    </row>
    <row r="237" spans="2:3" ht="14.25" hidden="1" customHeight="1">
      <c r="B237" s="35"/>
      <c r="C237" s="30"/>
    </row>
    <row r="238" spans="2:3" ht="14.25" hidden="1" customHeight="1">
      <c r="B238" s="35"/>
      <c r="C238" s="30"/>
    </row>
    <row r="239" spans="2:3" ht="14.25" hidden="1" customHeight="1">
      <c r="B239" s="35"/>
      <c r="C239" s="30"/>
    </row>
    <row r="240" spans="2:3" ht="14.25" hidden="1" customHeight="1">
      <c r="B240" s="35"/>
      <c r="C240" s="30"/>
    </row>
    <row r="241" spans="2:3" ht="14.25" hidden="1" customHeight="1">
      <c r="B241" s="35"/>
      <c r="C241" s="30"/>
    </row>
    <row r="242" spans="2:3" ht="14.25" hidden="1" customHeight="1">
      <c r="B242" s="35"/>
      <c r="C242" s="30"/>
    </row>
    <row r="243" spans="2:3" ht="14.25" hidden="1" customHeight="1">
      <c r="B243" s="35"/>
      <c r="C243" s="30"/>
    </row>
    <row r="244" spans="2:3" ht="14.25" hidden="1" customHeight="1">
      <c r="B244" s="35"/>
      <c r="C244" s="30"/>
    </row>
    <row r="245" spans="2:3" ht="14.25" hidden="1" customHeight="1">
      <c r="B245" s="35"/>
      <c r="C245" s="30"/>
    </row>
    <row r="246" spans="2:3" ht="14.25" hidden="1" customHeight="1">
      <c r="B246" s="35"/>
      <c r="C246" s="30"/>
    </row>
    <row r="247" spans="2:3" ht="14.25" hidden="1" customHeight="1">
      <c r="B247" s="35"/>
      <c r="C247" s="30"/>
    </row>
    <row r="248" spans="2:3" ht="14.25" hidden="1" customHeight="1">
      <c r="B248" s="35"/>
      <c r="C248" s="30"/>
    </row>
    <row r="249" spans="2:3" ht="14.25" hidden="1" customHeight="1">
      <c r="B249" s="35"/>
      <c r="C249" s="30"/>
    </row>
    <row r="250" spans="2:3" ht="14.25" hidden="1" customHeight="1">
      <c r="B250" s="35"/>
      <c r="C250" s="30"/>
    </row>
    <row r="251" spans="2:3" ht="14.25" hidden="1" customHeight="1">
      <c r="B251" s="35"/>
      <c r="C251" s="30"/>
    </row>
    <row r="252" spans="2:3" ht="14.25" hidden="1" customHeight="1">
      <c r="B252" s="35"/>
      <c r="C252" s="30"/>
    </row>
    <row r="253" spans="2:3" ht="14.25" hidden="1" customHeight="1">
      <c r="B253" s="35"/>
      <c r="C253" s="30"/>
    </row>
    <row r="254" spans="2:3" ht="14.25" hidden="1" customHeight="1">
      <c r="B254" s="35"/>
      <c r="C254" s="30"/>
    </row>
    <row r="255" spans="2:3" ht="14.25" hidden="1" customHeight="1">
      <c r="B255" s="35"/>
      <c r="C255" s="30"/>
    </row>
    <row r="256" spans="2:3" ht="14.25" hidden="1" customHeight="1">
      <c r="B256" s="35"/>
      <c r="C256" s="30"/>
    </row>
    <row r="257" spans="2:3" ht="14.25" hidden="1" customHeight="1">
      <c r="B257" s="35"/>
      <c r="C257" s="30"/>
    </row>
    <row r="258" spans="2:3" ht="14.25" hidden="1" customHeight="1">
      <c r="B258" s="35"/>
      <c r="C258" s="30"/>
    </row>
    <row r="259" spans="2:3" ht="14.25" hidden="1" customHeight="1">
      <c r="B259" s="35"/>
      <c r="C259" s="30"/>
    </row>
    <row r="260" spans="2:3" ht="14.25" hidden="1" customHeight="1">
      <c r="B260" s="35"/>
      <c r="C260" s="30"/>
    </row>
    <row r="261" spans="2:3" ht="14.25" hidden="1" customHeight="1">
      <c r="B261" s="35"/>
      <c r="C261" s="30"/>
    </row>
    <row r="262" spans="2:3" ht="14.25" hidden="1" customHeight="1">
      <c r="B262" s="35"/>
      <c r="C262" s="30"/>
    </row>
    <row r="263" spans="2:3" ht="14.25" hidden="1" customHeight="1">
      <c r="B263" s="35"/>
      <c r="C263" s="30"/>
    </row>
    <row r="264" spans="2:3" ht="14.25" hidden="1" customHeight="1">
      <c r="B264" s="35"/>
      <c r="C264" s="30"/>
    </row>
    <row r="265" spans="2:3" ht="14.25" hidden="1" customHeight="1">
      <c r="B265" s="35"/>
      <c r="C265" s="30"/>
    </row>
    <row r="266" spans="2:3" ht="14.25" hidden="1" customHeight="1">
      <c r="B266" s="35"/>
      <c r="C266" s="30"/>
    </row>
    <row r="267" spans="2:3" ht="14.25" hidden="1" customHeight="1">
      <c r="B267" s="35"/>
      <c r="C267" s="30"/>
    </row>
    <row r="268" spans="2:3" ht="14.25" hidden="1" customHeight="1">
      <c r="B268" s="35"/>
      <c r="C268" s="30"/>
    </row>
    <row r="269" spans="2:3" ht="14.25" hidden="1" customHeight="1">
      <c r="B269" s="35"/>
      <c r="C269" s="30"/>
    </row>
    <row r="270" spans="2:3" ht="14.25" hidden="1" customHeight="1">
      <c r="B270" s="35"/>
      <c r="C270" s="30"/>
    </row>
    <row r="271" spans="2:3" ht="14.25" hidden="1" customHeight="1">
      <c r="B271" s="35"/>
      <c r="C271" s="30"/>
    </row>
    <row r="272" spans="2:3" ht="14.25" hidden="1" customHeight="1">
      <c r="B272" s="35"/>
      <c r="C272" s="30"/>
    </row>
    <row r="273" spans="2:3" ht="14.25" hidden="1" customHeight="1">
      <c r="B273" s="35"/>
      <c r="C273" s="30"/>
    </row>
    <row r="274" spans="2:3" ht="14.25" hidden="1" customHeight="1">
      <c r="B274" s="35"/>
      <c r="C274" s="30"/>
    </row>
    <row r="275" spans="2:3" ht="14.25" hidden="1" customHeight="1">
      <c r="B275" s="35"/>
      <c r="C275" s="30"/>
    </row>
    <row r="276" spans="2:3" ht="14.25" hidden="1" customHeight="1">
      <c r="B276" s="35"/>
      <c r="C276" s="30"/>
    </row>
    <row r="277" spans="2:3" ht="14.25" hidden="1" customHeight="1">
      <c r="B277" s="35"/>
      <c r="C277" s="30"/>
    </row>
    <row r="278" spans="2:3" ht="14.25" hidden="1" customHeight="1">
      <c r="B278" s="35"/>
      <c r="C278" s="30"/>
    </row>
    <row r="279" spans="2:3" ht="14.25" hidden="1" customHeight="1">
      <c r="B279" s="35"/>
      <c r="C279" s="30"/>
    </row>
    <row r="280" spans="2:3" ht="14.25" hidden="1" customHeight="1">
      <c r="B280" s="35"/>
      <c r="C280" s="30"/>
    </row>
    <row r="281" spans="2:3" ht="14.25" hidden="1" customHeight="1">
      <c r="B281" s="35"/>
      <c r="C281" s="30"/>
    </row>
    <row r="282" spans="2:3" ht="14.25" hidden="1" customHeight="1">
      <c r="B282" s="35"/>
      <c r="C282" s="30"/>
    </row>
    <row r="283" spans="2:3" ht="14.25" hidden="1" customHeight="1">
      <c r="B283" s="35"/>
      <c r="C283" s="30"/>
    </row>
    <row r="284" spans="2:3" ht="14.25" hidden="1" customHeight="1">
      <c r="B284" s="35"/>
      <c r="C284" s="30"/>
    </row>
    <row r="285" spans="2:3" ht="14.25" hidden="1" customHeight="1">
      <c r="B285" s="35"/>
      <c r="C285" s="30"/>
    </row>
    <row r="286" spans="2:3" ht="14.25" hidden="1" customHeight="1">
      <c r="B286" s="35"/>
      <c r="C286" s="30"/>
    </row>
    <row r="287" spans="2:3" ht="14.25" hidden="1" customHeight="1">
      <c r="B287" s="35"/>
      <c r="C287" s="30"/>
    </row>
    <row r="288" spans="2:3" ht="14.25" hidden="1" customHeight="1">
      <c r="B288" s="35"/>
      <c r="C288" s="30"/>
    </row>
    <row r="289" spans="2:3" ht="14.25" hidden="1" customHeight="1">
      <c r="B289" s="35"/>
      <c r="C289" s="30"/>
    </row>
    <row r="290" spans="2:3" ht="14.25" hidden="1" customHeight="1">
      <c r="B290" s="35"/>
      <c r="C290" s="30"/>
    </row>
    <row r="291" spans="2:3" ht="14.25" hidden="1" customHeight="1">
      <c r="B291" s="35"/>
      <c r="C291" s="30"/>
    </row>
    <row r="292" spans="2:3" ht="14.25" hidden="1" customHeight="1">
      <c r="B292" s="35"/>
      <c r="C292" s="30"/>
    </row>
    <row r="293" spans="2:3" ht="14.25" hidden="1" customHeight="1">
      <c r="B293" s="35"/>
      <c r="C293" s="30"/>
    </row>
    <row r="294" spans="2:3" ht="14.25" hidden="1" customHeight="1">
      <c r="B294" s="35"/>
      <c r="C294" s="30"/>
    </row>
    <row r="295" spans="2:3" ht="14.25" hidden="1" customHeight="1">
      <c r="B295" s="35"/>
      <c r="C295" s="30"/>
    </row>
    <row r="296" spans="2:3" ht="14.25" hidden="1" customHeight="1">
      <c r="B296" s="35"/>
      <c r="C296" s="30"/>
    </row>
    <row r="297" spans="2:3" ht="14.25" hidden="1" customHeight="1">
      <c r="B297" s="35"/>
      <c r="C297" s="30"/>
    </row>
    <row r="298" spans="2:3" ht="14.25" hidden="1" customHeight="1">
      <c r="B298" s="35"/>
      <c r="C298" s="30"/>
    </row>
    <row r="299" spans="2:3" ht="14.25" hidden="1" customHeight="1">
      <c r="B299" s="35"/>
      <c r="C299" s="30"/>
    </row>
    <row r="300" spans="2:3" ht="14.25" hidden="1" customHeight="1">
      <c r="B300" s="35"/>
      <c r="C300" s="30"/>
    </row>
    <row r="301" spans="2:3" ht="14.25" hidden="1" customHeight="1">
      <c r="B301" s="35"/>
      <c r="C301" s="30"/>
    </row>
    <row r="302" spans="2:3" ht="14.25" hidden="1" customHeight="1">
      <c r="B302" s="35"/>
      <c r="C302" s="30"/>
    </row>
    <row r="303" spans="2:3" ht="14.25" hidden="1" customHeight="1">
      <c r="B303" s="35"/>
      <c r="C303" s="30"/>
    </row>
    <row r="304" spans="2:3" ht="14.25" hidden="1" customHeight="1">
      <c r="B304" s="35"/>
      <c r="C304" s="30"/>
    </row>
    <row r="305" spans="2:3" ht="14.25" hidden="1" customHeight="1">
      <c r="B305" s="35"/>
      <c r="C305" s="30"/>
    </row>
    <row r="306" spans="2:3" ht="14.25" hidden="1" customHeight="1">
      <c r="B306" s="35"/>
      <c r="C306" s="30"/>
    </row>
    <row r="307" spans="2:3" ht="14.25" hidden="1" customHeight="1">
      <c r="B307" s="35"/>
      <c r="C307" s="30"/>
    </row>
    <row r="308" spans="2:3" ht="14.25" hidden="1" customHeight="1">
      <c r="B308" s="35"/>
      <c r="C308" s="30"/>
    </row>
    <row r="309" spans="2:3" ht="14.25" hidden="1" customHeight="1">
      <c r="B309" s="35"/>
      <c r="C309" s="30"/>
    </row>
    <row r="310" spans="2:3" ht="14.25" hidden="1" customHeight="1">
      <c r="B310" s="35"/>
      <c r="C310" s="30"/>
    </row>
    <row r="311" spans="2:3" ht="14.25" hidden="1" customHeight="1">
      <c r="B311" s="35"/>
      <c r="C311" s="30"/>
    </row>
    <row r="312" spans="2:3" ht="14.25" hidden="1" customHeight="1">
      <c r="B312" s="35"/>
      <c r="C312" s="30"/>
    </row>
    <row r="313" spans="2:3" ht="14.25" hidden="1" customHeight="1">
      <c r="B313" s="35"/>
      <c r="C313" s="30"/>
    </row>
    <row r="314" spans="2:3" ht="14.25" hidden="1" customHeight="1">
      <c r="B314" s="35"/>
      <c r="C314" s="30"/>
    </row>
    <row r="315" spans="2:3" ht="14.25" hidden="1" customHeight="1">
      <c r="B315" s="35"/>
      <c r="C315" s="30"/>
    </row>
    <row r="316" spans="2:3" ht="14.25" hidden="1" customHeight="1">
      <c r="B316" s="35"/>
      <c r="C316" s="30"/>
    </row>
    <row r="317" spans="2:3" ht="14.25" hidden="1" customHeight="1">
      <c r="B317" s="35"/>
      <c r="C317" s="30"/>
    </row>
    <row r="318" spans="2:3" ht="14.25" hidden="1" customHeight="1">
      <c r="B318" s="35"/>
      <c r="C318" s="30"/>
    </row>
    <row r="319" spans="2:3" ht="14.25" hidden="1" customHeight="1">
      <c r="B319" s="35"/>
      <c r="C319" s="30"/>
    </row>
    <row r="320" spans="2:3" ht="14.25" hidden="1" customHeight="1">
      <c r="B320" s="35"/>
      <c r="C320" s="30"/>
    </row>
    <row r="321" spans="2:3" ht="14.25" hidden="1" customHeight="1">
      <c r="B321" s="35"/>
      <c r="C321" s="30"/>
    </row>
    <row r="322" spans="2:3" ht="14.25" hidden="1" customHeight="1">
      <c r="B322" s="35"/>
      <c r="C322" s="30"/>
    </row>
    <row r="323" spans="2:3" ht="14.25" hidden="1" customHeight="1">
      <c r="B323" s="35"/>
      <c r="C323" s="30"/>
    </row>
    <row r="324" spans="2:3" ht="14.25" hidden="1" customHeight="1">
      <c r="B324" s="35"/>
      <c r="C324" s="30"/>
    </row>
    <row r="325" spans="2:3" ht="14.25" hidden="1" customHeight="1">
      <c r="B325" s="35"/>
      <c r="C325" s="30"/>
    </row>
    <row r="326" spans="2:3" ht="14.25" hidden="1" customHeight="1">
      <c r="B326" s="35"/>
      <c r="C326" s="30"/>
    </row>
    <row r="327" spans="2:3" ht="14.25" hidden="1" customHeight="1">
      <c r="B327" s="35"/>
      <c r="C327" s="30"/>
    </row>
    <row r="328" spans="2:3" ht="14.25" hidden="1" customHeight="1">
      <c r="B328" s="35"/>
      <c r="C328" s="30"/>
    </row>
    <row r="329" spans="2:3" ht="14.25" hidden="1" customHeight="1">
      <c r="B329" s="35"/>
      <c r="C329" s="30"/>
    </row>
    <row r="330" spans="2:3" ht="14.25" hidden="1" customHeight="1">
      <c r="B330" s="35"/>
      <c r="C330" s="30"/>
    </row>
    <row r="331" spans="2:3" ht="14.25" hidden="1" customHeight="1">
      <c r="B331" s="35"/>
      <c r="C331" s="30"/>
    </row>
    <row r="332" spans="2:3" ht="14.25" hidden="1" customHeight="1">
      <c r="B332" s="35"/>
      <c r="C332" s="30"/>
    </row>
    <row r="333" spans="2:3" ht="14.25" hidden="1" customHeight="1">
      <c r="B333" s="35"/>
      <c r="C333" s="30"/>
    </row>
    <row r="334" spans="2:3" ht="14.25" hidden="1" customHeight="1">
      <c r="B334" s="35"/>
      <c r="C334" s="30"/>
    </row>
    <row r="335" spans="2:3" ht="14.25" hidden="1" customHeight="1">
      <c r="B335" s="35"/>
      <c r="C335" s="30"/>
    </row>
    <row r="336" spans="2:3" ht="14.25" hidden="1" customHeight="1">
      <c r="B336" s="35"/>
      <c r="C336" s="30"/>
    </row>
    <row r="337" spans="2:3" ht="14.25" hidden="1" customHeight="1">
      <c r="B337" s="35"/>
      <c r="C337" s="30"/>
    </row>
    <row r="338" spans="2:3" ht="14.25" hidden="1" customHeight="1">
      <c r="B338" s="35"/>
      <c r="C338" s="30"/>
    </row>
    <row r="339" spans="2:3" ht="14.25" hidden="1" customHeight="1">
      <c r="B339" s="35"/>
      <c r="C339" s="30"/>
    </row>
    <row r="340" spans="2:3" ht="14.25" hidden="1" customHeight="1">
      <c r="B340" s="35"/>
      <c r="C340" s="30"/>
    </row>
    <row r="341" spans="2:3" ht="14.25" hidden="1" customHeight="1">
      <c r="B341" s="35"/>
      <c r="C341" s="30"/>
    </row>
    <row r="342" spans="2:3" ht="14.25" hidden="1" customHeight="1">
      <c r="B342" s="35"/>
      <c r="C342" s="30"/>
    </row>
    <row r="343" spans="2:3" ht="14.25" hidden="1" customHeight="1">
      <c r="B343" s="35"/>
      <c r="C343" s="30"/>
    </row>
    <row r="344" spans="2:3" ht="14.25" hidden="1" customHeight="1">
      <c r="B344" s="35"/>
      <c r="C344" s="30"/>
    </row>
    <row r="345" spans="2:3" ht="14.25" hidden="1" customHeight="1">
      <c r="B345" s="35"/>
      <c r="C345" s="30"/>
    </row>
    <row r="346" spans="2:3" ht="14.25" hidden="1" customHeight="1">
      <c r="B346" s="35"/>
      <c r="C346" s="30"/>
    </row>
    <row r="347" spans="2:3" ht="14.25" hidden="1" customHeight="1">
      <c r="B347" s="35"/>
      <c r="C347" s="30"/>
    </row>
    <row r="348" spans="2:3" ht="14.25" hidden="1" customHeight="1">
      <c r="B348" s="35"/>
      <c r="C348" s="30"/>
    </row>
    <row r="349" spans="2:3" ht="14.25" hidden="1" customHeight="1">
      <c r="B349" s="35"/>
      <c r="C349" s="30"/>
    </row>
    <row r="350" spans="2:3" ht="14.25" hidden="1" customHeight="1">
      <c r="B350" s="35"/>
      <c r="C350" s="30"/>
    </row>
    <row r="351" spans="2:3" ht="14.25" hidden="1" customHeight="1">
      <c r="B351" s="35"/>
      <c r="C351" s="30"/>
    </row>
    <row r="352" spans="2:3" ht="14.25" hidden="1" customHeight="1">
      <c r="B352" s="35"/>
      <c r="C352" s="30"/>
    </row>
    <row r="353" spans="2:3" ht="14.25" hidden="1" customHeight="1">
      <c r="B353" s="35"/>
      <c r="C353" s="30"/>
    </row>
    <row r="354" spans="2:3" ht="14.25" hidden="1" customHeight="1">
      <c r="B354" s="35"/>
      <c r="C354" s="30"/>
    </row>
    <row r="355" spans="2:3" ht="14.25" hidden="1" customHeight="1">
      <c r="B355" s="35"/>
      <c r="C355" s="30"/>
    </row>
    <row r="356" spans="2:3" ht="14.25" hidden="1" customHeight="1">
      <c r="B356" s="35"/>
      <c r="C356" s="30"/>
    </row>
    <row r="357" spans="2:3" ht="14.25" hidden="1" customHeight="1">
      <c r="B357" s="35"/>
      <c r="C357" s="30"/>
    </row>
    <row r="358" spans="2:3" ht="14.25" hidden="1" customHeight="1">
      <c r="B358" s="35"/>
      <c r="C358" s="30"/>
    </row>
    <row r="359" spans="2:3" ht="14.25" hidden="1" customHeight="1">
      <c r="B359" s="35"/>
      <c r="C359" s="30"/>
    </row>
    <row r="360" spans="2:3" ht="14.25" hidden="1" customHeight="1">
      <c r="B360" s="35"/>
      <c r="C360" s="30"/>
    </row>
    <row r="361" spans="2:3" ht="14.25" hidden="1" customHeight="1">
      <c r="B361" s="35"/>
      <c r="C361" s="30"/>
    </row>
    <row r="362" spans="2:3" ht="14.25" hidden="1" customHeight="1">
      <c r="B362" s="35"/>
      <c r="C362" s="30"/>
    </row>
    <row r="363" spans="2:3" ht="14.25" hidden="1" customHeight="1">
      <c r="B363" s="35"/>
      <c r="C363" s="30"/>
    </row>
    <row r="364" spans="2:3" ht="14.25" hidden="1" customHeight="1">
      <c r="B364" s="35"/>
      <c r="C364" s="30"/>
    </row>
    <row r="365" spans="2:3" ht="14.25" hidden="1" customHeight="1">
      <c r="B365" s="35"/>
      <c r="C365" s="30"/>
    </row>
    <row r="366" spans="2:3" ht="14.25" hidden="1" customHeight="1">
      <c r="B366" s="35"/>
      <c r="C366" s="30"/>
    </row>
    <row r="367" spans="2:3" ht="14.25" hidden="1" customHeight="1">
      <c r="B367" s="35"/>
      <c r="C367" s="30"/>
    </row>
    <row r="368" spans="2:3" ht="14.25" hidden="1" customHeight="1">
      <c r="B368" s="35"/>
      <c r="C368" s="30"/>
    </row>
    <row r="369" spans="2:3" ht="14.25" hidden="1" customHeight="1">
      <c r="B369" s="35"/>
      <c r="C369" s="30"/>
    </row>
    <row r="370" spans="2:3" ht="14.25" hidden="1" customHeight="1">
      <c r="B370" s="35"/>
      <c r="C370" s="30"/>
    </row>
    <row r="371" spans="2:3" ht="14.25" hidden="1" customHeight="1">
      <c r="B371" s="35"/>
      <c r="C371" s="30"/>
    </row>
    <row r="372" spans="2:3" ht="14.25" hidden="1" customHeight="1">
      <c r="B372" s="35"/>
      <c r="C372" s="30"/>
    </row>
    <row r="373" spans="2:3" ht="14.25" hidden="1" customHeight="1">
      <c r="B373" s="35"/>
      <c r="C373" s="30"/>
    </row>
    <row r="374" spans="2:3" ht="14.25" hidden="1" customHeight="1">
      <c r="B374" s="35"/>
      <c r="C374" s="30"/>
    </row>
    <row r="375" spans="2:3" ht="14.25" hidden="1" customHeight="1">
      <c r="B375" s="35"/>
      <c r="C375" s="30"/>
    </row>
    <row r="376" spans="2:3" ht="14.25" hidden="1" customHeight="1">
      <c r="B376" s="35"/>
      <c r="C376" s="30"/>
    </row>
    <row r="377" spans="2:3" ht="14.25" hidden="1" customHeight="1">
      <c r="B377" s="35"/>
      <c r="C377" s="30"/>
    </row>
    <row r="378" spans="2:3" ht="14.25" hidden="1" customHeight="1">
      <c r="B378" s="35"/>
      <c r="C378" s="30"/>
    </row>
    <row r="379" spans="2:3" ht="14.25" hidden="1" customHeight="1">
      <c r="B379" s="35"/>
      <c r="C379" s="30"/>
    </row>
    <row r="380" spans="2:3" ht="14.25" hidden="1" customHeight="1">
      <c r="B380" s="35"/>
      <c r="C380" s="30"/>
    </row>
    <row r="381" spans="2:3" ht="14.25" hidden="1" customHeight="1">
      <c r="B381" s="35"/>
      <c r="C381" s="30"/>
    </row>
    <row r="382" spans="2:3" ht="14.25" hidden="1" customHeight="1">
      <c r="B382" s="35"/>
      <c r="C382" s="30"/>
    </row>
    <row r="383" spans="2:3" ht="14.25" hidden="1" customHeight="1">
      <c r="B383" s="35"/>
      <c r="C383" s="30"/>
    </row>
    <row r="384" spans="2:3" ht="14.25" hidden="1" customHeight="1">
      <c r="B384" s="35"/>
      <c r="C384" s="30"/>
    </row>
    <row r="385" spans="2:3" ht="14.25" hidden="1" customHeight="1">
      <c r="B385" s="35"/>
      <c r="C385" s="30"/>
    </row>
    <row r="386" spans="2:3" ht="14.25" hidden="1" customHeight="1">
      <c r="B386" s="35"/>
      <c r="C386" s="30"/>
    </row>
    <row r="387" spans="2:3" ht="14.25" hidden="1" customHeight="1">
      <c r="B387" s="35"/>
      <c r="C387" s="30"/>
    </row>
    <row r="388" spans="2:3" ht="14.25" hidden="1" customHeight="1">
      <c r="B388" s="35"/>
      <c r="C388" s="30"/>
    </row>
    <row r="389" spans="2:3" ht="14.25" hidden="1" customHeight="1">
      <c r="B389" s="35"/>
      <c r="C389" s="30"/>
    </row>
    <row r="390" spans="2:3" ht="14.25" hidden="1" customHeight="1">
      <c r="B390" s="35"/>
      <c r="C390" s="30"/>
    </row>
    <row r="391" spans="2:3" ht="14.25" hidden="1" customHeight="1">
      <c r="B391" s="35"/>
      <c r="C391" s="30"/>
    </row>
    <row r="392" spans="2:3" ht="14.25" hidden="1" customHeight="1">
      <c r="B392" s="35"/>
      <c r="C392" s="30"/>
    </row>
    <row r="393" spans="2:3" ht="14.25" hidden="1" customHeight="1">
      <c r="B393" s="35"/>
      <c r="C393" s="30"/>
    </row>
    <row r="394" spans="2:3" ht="14.25" hidden="1" customHeight="1">
      <c r="B394" s="35"/>
      <c r="C394" s="30"/>
    </row>
    <row r="395" spans="2:3" ht="14.25" hidden="1" customHeight="1">
      <c r="B395" s="35"/>
      <c r="C395" s="30"/>
    </row>
    <row r="396" spans="2:3" ht="14.25" hidden="1" customHeight="1">
      <c r="B396" s="35"/>
      <c r="C396" s="30"/>
    </row>
    <row r="397" spans="2:3" ht="14.25" hidden="1" customHeight="1">
      <c r="B397" s="35"/>
      <c r="C397" s="30"/>
    </row>
    <row r="398" spans="2:3" ht="14.25" hidden="1" customHeight="1">
      <c r="B398" s="35"/>
      <c r="C398" s="30"/>
    </row>
    <row r="399" spans="2:3" ht="14.25" hidden="1" customHeight="1">
      <c r="B399" s="35"/>
      <c r="C399" s="30"/>
    </row>
    <row r="400" spans="2:3" ht="14.25" hidden="1" customHeight="1">
      <c r="B400" s="35"/>
      <c r="C400" s="30"/>
    </row>
    <row r="401" spans="2:3" ht="14.25" hidden="1" customHeight="1">
      <c r="B401" s="35"/>
      <c r="C401" s="30"/>
    </row>
    <row r="402" spans="2:3" ht="14.25" hidden="1" customHeight="1">
      <c r="B402" s="35"/>
      <c r="C402" s="30"/>
    </row>
    <row r="403" spans="2:3" ht="14.25" hidden="1" customHeight="1">
      <c r="B403" s="35"/>
      <c r="C403" s="30"/>
    </row>
    <row r="404" spans="2:3" ht="14.25" hidden="1" customHeight="1">
      <c r="B404" s="35"/>
      <c r="C404" s="30"/>
    </row>
    <row r="405" spans="2:3" ht="14.25" hidden="1" customHeight="1">
      <c r="B405" s="35"/>
      <c r="C405" s="30"/>
    </row>
    <row r="406" spans="2:3" ht="14.25" hidden="1" customHeight="1">
      <c r="B406" s="35"/>
      <c r="C406" s="30"/>
    </row>
    <row r="407" spans="2:3" ht="14.25" hidden="1" customHeight="1">
      <c r="B407" s="35"/>
      <c r="C407" s="30"/>
    </row>
    <row r="408" spans="2:3" ht="14.25" hidden="1" customHeight="1">
      <c r="B408" s="35"/>
      <c r="C408" s="30"/>
    </row>
    <row r="409" spans="2:3" ht="14.25" hidden="1" customHeight="1">
      <c r="B409" s="35"/>
      <c r="C409" s="30"/>
    </row>
    <row r="410" spans="2:3" ht="14.25" hidden="1" customHeight="1">
      <c r="B410" s="35"/>
      <c r="C410" s="30"/>
    </row>
    <row r="411" spans="2:3" ht="14.25" hidden="1" customHeight="1">
      <c r="B411" s="35"/>
      <c r="C411" s="30"/>
    </row>
    <row r="412" spans="2:3" ht="14.25" hidden="1" customHeight="1">
      <c r="B412" s="35"/>
      <c r="C412" s="30"/>
    </row>
    <row r="413" spans="2:3" ht="14.25" hidden="1" customHeight="1">
      <c r="B413" s="35"/>
      <c r="C413" s="30"/>
    </row>
    <row r="414" spans="2:3" ht="14.25" hidden="1" customHeight="1">
      <c r="B414" s="35"/>
      <c r="C414" s="30"/>
    </row>
    <row r="415" spans="2:3" ht="14.25" hidden="1" customHeight="1">
      <c r="B415" s="35"/>
      <c r="C415" s="30"/>
    </row>
    <row r="416" spans="2:3" ht="14.25" hidden="1" customHeight="1">
      <c r="B416" s="35"/>
      <c r="C416" s="30"/>
    </row>
    <row r="417" spans="2:3" ht="14.25" hidden="1" customHeight="1">
      <c r="B417" s="35"/>
      <c r="C417" s="30"/>
    </row>
    <row r="418" spans="2:3" ht="14.25" hidden="1" customHeight="1">
      <c r="B418" s="35"/>
      <c r="C418" s="30"/>
    </row>
    <row r="419" spans="2:3" ht="14.25" hidden="1" customHeight="1">
      <c r="B419" s="35"/>
      <c r="C419" s="30"/>
    </row>
    <row r="420" spans="2:3" ht="14.25" hidden="1" customHeight="1">
      <c r="B420" s="35"/>
      <c r="C420" s="30"/>
    </row>
    <row r="421" spans="2:3" ht="14.25" hidden="1" customHeight="1">
      <c r="B421" s="35"/>
      <c r="C421" s="30"/>
    </row>
    <row r="422" spans="2:3" ht="14.25" hidden="1" customHeight="1">
      <c r="B422" s="35"/>
      <c r="C422" s="30"/>
    </row>
    <row r="423" spans="2:3" ht="14.25" hidden="1" customHeight="1">
      <c r="B423" s="35"/>
      <c r="C423" s="30"/>
    </row>
    <row r="424" spans="2:3" ht="14.25" hidden="1" customHeight="1">
      <c r="B424" s="35"/>
      <c r="C424" s="30"/>
    </row>
    <row r="425" spans="2:3" ht="14.25" hidden="1" customHeight="1">
      <c r="B425" s="35"/>
      <c r="C425" s="30"/>
    </row>
    <row r="426" spans="2:3" ht="14.25" hidden="1" customHeight="1">
      <c r="B426" s="35"/>
      <c r="C426" s="30"/>
    </row>
    <row r="427" spans="2:3" ht="14.25" hidden="1" customHeight="1">
      <c r="B427" s="35"/>
      <c r="C427" s="30"/>
    </row>
    <row r="428" spans="2:3" ht="14.25" hidden="1" customHeight="1">
      <c r="B428" s="35"/>
      <c r="C428" s="30"/>
    </row>
    <row r="429" spans="2:3" ht="14.25" hidden="1" customHeight="1">
      <c r="B429" s="35"/>
      <c r="C429" s="30"/>
    </row>
    <row r="430" spans="2:3" ht="14.25" hidden="1" customHeight="1">
      <c r="B430" s="35"/>
      <c r="C430" s="30"/>
    </row>
    <row r="431" spans="2:3" ht="14.25" hidden="1" customHeight="1">
      <c r="B431" s="35"/>
      <c r="C431" s="30"/>
    </row>
    <row r="432" spans="2:3" ht="14.25" hidden="1" customHeight="1">
      <c r="B432" s="35"/>
      <c r="C432" s="30"/>
    </row>
    <row r="433" spans="2:3" ht="14.25" hidden="1" customHeight="1">
      <c r="B433" s="35"/>
      <c r="C433" s="30"/>
    </row>
    <row r="434" spans="2:3" ht="14.25" hidden="1" customHeight="1">
      <c r="B434" s="35"/>
      <c r="C434" s="30"/>
    </row>
    <row r="435" spans="2:3" ht="14.25" hidden="1" customHeight="1">
      <c r="B435" s="35"/>
      <c r="C435" s="30"/>
    </row>
    <row r="436" spans="2:3" ht="14.25" hidden="1" customHeight="1">
      <c r="B436" s="35"/>
      <c r="C436" s="30"/>
    </row>
    <row r="437" spans="2:3" ht="14.25" hidden="1" customHeight="1">
      <c r="B437" s="35"/>
      <c r="C437" s="30"/>
    </row>
    <row r="438" spans="2:3" ht="14.25" hidden="1" customHeight="1">
      <c r="B438" s="35"/>
      <c r="C438" s="30"/>
    </row>
    <row r="439" spans="2:3" ht="14.25" hidden="1" customHeight="1">
      <c r="B439" s="35"/>
      <c r="C439" s="30"/>
    </row>
    <row r="440" spans="2:3" ht="14.25" hidden="1" customHeight="1">
      <c r="B440" s="35"/>
      <c r="C440" s="30"/>
    </row>
    <row r="441" spans="2:3" ht="14.25" hidden="1" customHeight="1">
      <c r="B441" s="35"/>
      <c r="C441" s="30"/>
    </row>
    <row r="442" spans="2:3" ht="14.25" hidden="1" customHeight="1">
      <c r="B442" s="35"/>
      <c r="C442" s="30"/>
    </row>
    <row r="443" spans="2:3" ht="14.25" hidden="1" customHeight="1">
      <c r="B443" s="35"/>
      <c r="C443" s="30"/>
    </row>
    <row r="444" spans="2:3" ht="14.25" hidden="1" customHeight="1">
      <c r="B444" s="35"/>
      <c r="C444" s="30"/>
    </row>
    <row r="445" spans="2:3" ht="14.25" hidden="1" customHeight="1">
      <c r="B445" s="35"/>
      <c r="C445" s="30"/>
    </row>
    <row r="446" spans="2:3" ht="14.25" hidden="1" customHeight="1">
      <c r="B446" s="35"/>
      <c r="C446" s="30"/>
    </row>
    <row r="447" spans="2:3" ht="14.25" hidden="1" customHeight="1">
      <c r="B447" s="35"/>
      <c r="C447" s="30"/>
    </row>
    <row r="448" spans="2:3" ht="14.25" hidden="1" customHeight="1">
      <c r="B448" s="35"/>
      <c r="C448" s="30"/>
    </row>
    <row r="449" spans="2:3" ht="14.25" hidden="1" customHeight="1">
      <c r="B449" s="35"/>
      <c r="C449" s="30"/>
    </row>
    <row r="450" spans="2:3" ht="14.25" hidden="1" customHeight="1">
      <c r="B450" s="35"/>
      <c r="C450" s="30"/>
    </row>
    <row r="451" spans="2:3" ht="14.25" hidden="1" customHeight="1">
      <c r="B451" s="35"/>
      <c r="C451" s="30"/>
    </row>
    <row r="452" spans="2:3" ht="14.25" hidden="1" customHeight="1">
      <c r="B452" s="35"/>
      <c r="C452" s="30"/>
    </row>
    <row r="453" spans="2:3" ht="14.25" hidden="1" customHeight="1">
      <c r="B453" s="35"/>
      <c r="C453" s="30"/>
    </row>
    <row r="454" spans="2:3" ht="14.25" hidden="1" customHeight="1">
      <c r="B454" s="35"/>
      <c r="C454" s="30"/>
    </row>
    <row r="455" spans="2:3" ht="14.25" hidden="1" customHeight="1">
      <c r="B455" s="35"/>
      <c r="C455" s="30"/>
    </row>
    <row r="456" spans="2:3" ht="14.25" hidden="1" customHeight="1">
      <c r="B456" s="35"/>
      <c r="C456" s="30"/>
    </row>
    <row r="457" spans="2:3" ht="14.25" hidden="1" customHeight="1">
      <c r="B457" s="35"/>
      <c r="C457" s="30"/>
    </row>
    <row r="458" spans="2:3" ht="14.25" hidden="1" customHeight="1">
      <c r="B458" s="35"/>
      <c r="C458" s="30"/>
    </row>
    <row r="459" spans="2:3" ht="14.25" hidden="1" customHeight="1">
      <c r="B459" s="35"/>
      <c r="C459" s="30"/>
    </row>
    <row r="460" spans="2:3" ht="14.25" hidden="1" customHeight="1">
      <c r="B460" s="35"/>
      <c r="C460" s="30"/>
    </row>
    <row r="461" spans="2:3" ht="14.25" hidden="1" customHeight="1">
      <c r="B461" s="35"/>
      <c r="C461" s="30"/>
    </row>
    <row r="462" spans="2:3" ht="14.25" hidden="1" customHeight="1">
      <c r="B462" s="35"/>
      <c r="C462" s="30"/>
    </row>
    <row r="463" spans="2:3" ht="14.25" hidden="1" customHeight="1">
      <c r="B463" s="35"/>
      <c r="C463" s="30"/>
    </row>
    <row r="464" spans="2:3" ht="14.25" hidden="1" customHeight="1">
      <c r="B464" s="35"/>
      <c r="C464" s="30"/>
    </row>
    <row r="465" spans="2:3" ht="14.25" hidden="1" customHeight="1">
      <c r="B465" s="35"/>
      <c r="C465" s="30"/>
    </row>
    <row r="466" spans="2:3" ht="14.25" hidden="1" customHeight="1">
      <c r="B466" s="35"/>
      <c r="C466" s="30"/>
    </row>
    <row r="467" spans="2:3" ht="14.25" hidden="1" customHeight="1">
      <c r="B467" s="35"/>
      <c r="C467" s="30"/>
    </row>
    <row r="468" spans="2:3" ht="14.25" hidden="1" customHeight="1">
      <c r="B468" s="35"/>
      <c r="C468" s="30"/>
    </row>
    <row r="469" spans="2:3" ht="14.25" hidden="1" customHeight="1">
      <c r="B469" s="35"/>
      <c r="C469" s="30"/>
    </row>
    <row r="470" spans="2:3" ht="14.25" hidden="1" customHeight="1">
      <c r="B470" s="35"/>
      <c r="C470" s="30"/>
    </row>
    <row r="471" spans="2:3" ht="14.25" hidden="1" customHeight="1">
      <c r="B471" s="35"/>
      <c r="C471" s="30"/>
    </row>
    <row r="472" spans="2:3" ht="14.25" hidden="1" customHeight="1">
      <c r="B472" s="35"/>
      <c r="C472" s="30"/>
    </row>
    <row r="473" spans="2:3" ht="14.25" hidden="1" customHeight="1">
      <c r="B473" s="35"/>
      <c r="C473" s="30"/>
    </row>
    <row r="474" spans="2:3" ht="14.25" hidden="1" customHeight="1">
      <c r="B474" s="35"/>
      <c r="C474" s="30"/>
    </row>
    <row r="475" spans="2:3" ht="14.25" hidden="1" customHeight="1">
      <c r="B475" s="35"/>
      <c r="C475" s="30"/>
    </row>
    <row r="476" spans="2:3" ht="14.25" hidden="1" customHeight="1">
      <c r="B476" s="35"/>
      <c r="C476" s="30"/>
    </row>
    <row r="477" spans="2:3" ht="14.25" hidden="1" customHeight="1">
      <c r="B477" s="35"/>
      <c r="C477" s="30"/>
    </row>
    <row r="478" spans="2:3" ht="14.25" hidden="1" customHeight="1">
      <c r="B478" s="35"/>
      <c r="C478" s="30"/>
    </row>
    <row r="479" spans="2:3" ht="14.25" hidden="1" customHeight="1">
      <c r="B479" s="35"/>
      <c r="C479" s="30"/>
    </row>
    <row r="480" spans="2:3" ht="14.25" hidden="1" customHeight="1">
      <c r="B480" s="35"/>
      <c r="C480" s="30"/>
    </row>
    <row r="481" spans="2:3" ht="14.25" hidden="1" customHeight="1">
      <c r="B481" s="35"/>
      <c r="C481" s="30"/>
    </row>
    <row r="482" spans="2:3" ht="14.25" hidden="1" customHeight="1">
      <c r="B482" s="35"/>
      <c r="C482" s="30"/>
    </row>
    <row r="483" spans="2:3" ht="14.25" hidden="1" customHeight="1">
      <c r="B483" s="35"/>
      <c r="C483" s="30"/>
    </row>
    <row r="484" spans="2:3" ht="14.25" hidden="1" customHeight="1">
      <c r="B484" s="35"/>
      <c r="C484" s="30"/>
    </row>
    <row r="485" spans="2:3" ht="14.25" hidden="1" customHeight="1">
      <c r="B485" s="35"/>
      <c r="C485" s="30"/>
    </row>
    <row r="486" spans="2:3" ht="14.25" hidden="1" customHeight="1">
      <c r="B486" s="35"/>
      <c r="C486" s="30"/>
    </row>
    <row r="487" spans="2:3" ht="14.25" hidden="1" customHeight="1">
      <c r="B487" s="35"/>
      <c r="C487" s="30"/>
    </row>
    <row r="488" spans="2:3" ht="14.25" hidden="1" customHeight="1">
      <c r="B488" s="35"/>
      <c r="C488" s="30"/>
    </row>
    <row r="489" spans="2:3" ht="14.25" hidden="1" customHeight="1">
      <c r="B489" s="35"/>
      <c r="C489" s="30"/>
    </row>
    <row r="490" spans="2:3" ht="14.25" hidden="1" customHeight="1">
      <c r="B490" s="35"/>
      <c r="C490" s="30"/>
    </row>
    <row r="491" spans="2:3" ht="14.25" hidden="1" customHeight="1">
      <c r="B491" s="35"/>
      <c r="C491" s="30"/>
    </row>
    <row r="492" spans="2:3" ht="14.25" hidden="1" customHeight="1">
      <c r="B492" s="35"/>
      <c r="C492" s="30"/>
    </row>
    <row r="493" spans="2:3" ht="14.25" hidden="1" customHeight="1">
      <c r="B493" s="35"/>
      <c r="C493" s="30"/>
    </row>
    <row r="494" spans="2:3" ht="14.25" hidden="1" customHeight="1">
      <c r="B494" s="35"/>
      <c r="C494" s="30"/>
    </row>
    <row r="495" spans="2:3" ht="14.25" hidden="1" customHeight="1">
      <c r="B495" s="35"/>
      <c r="C495" s="30"/>
    </row>
    <row r="496" spans="2:3" ht="14.25" hidden="1" customHeight="1">
      <c r="B496" s="35"/>
      <c r="C496" s="30"/>
    </row>
    <row r="497" spans="2:3" ht="14.25" hidden="1" customHeight="1">
      <c r="B497" s="35"/>
      <c r="C497" s="30"/>
    </row>
    <row r="498" spans="2:3" ht="14.25" hidden="1" customHeight="1">
      <c r="B498" s="35"/>
      <c r="C498" s="30"/>
    </row>
    <row r="499" spans="2:3" ht="14.25" hidden="1" customHeight="1">
      <c r="B499" s="35"/>
      <c r="C499" s="30"/>
    </row>
    <row r="500" spans="2:3" ht="14.25" hidden="1" customHeight="1">
      <c r="B500" s="35"/>
      <c r="C500" s="30"/>
    </row>
    <row r="501" spans="2:3" ht="14.25" hidden="1" customHeight="1">
      <c r="B501" s="35"/>
      <c r="C501" s="30"/>
    </row>
    <row r="502" spans="2:3" ht="14.25" hidden="1" customHeight="1">
      <c r="B502" s="35"/>
      <c r="C502" s="30"/>
    </row>
    <row r="503" spans="2:3" ht="14.25" hidden="1" customHeight="1">
      <c r="B503" s="35"/>
      <c r="C503" s="30"/>
    </row>
    <row r="504" spans="2:3" ht="14.25" hidden="1" customHeight="1">
      <c r="B504" s="35"/>
      <c r="C504" s="30"/>
    </row>
    <row r="505" spans="2:3" ht="14.25" hidden="1" customHeight="1">
      <c r="B505" s="35"/>
      <c r="C505" s="30"/>
    </row>
    <row r="506" spans="2:3" ht="14.25" hidden="1" customHeight="1">
      <c r="B506" s="35"/>
      <c r="C506" s="30"/>
    </row>
    <row r="507" spans="2:3" ht="14.25" hidden="1" customHeight="1">
      <c r="B507" s="35"/>
      <c r="C507" s="30"/>
    </row>
    <row r="508" spans="2:3" ht="14.25" hidden="1" customHeight="1">
      <c r="B508" s="35"/>
      <c r="C508" s="30"/>
    </row>
    <row r="509" spans="2:3" ht="14.25" hidden="1" customHeight="1">
      <c r="B509" s="35"/>
      <c r="C509" s="30"/>
    </row>
    <row r="510" spans="2:3" ht="14.25" hidden="1" customHeight="1">
      <c r="B510" s="35"/>
      <c r="C510" s="30"/>
    </row>
    <row r="511" spans="2:3" ht="14.25" hidden="1" customHeight="1">
      <c r="B511" s="35"/>
      <c r="C511" s="30"/>
    </row>
    <row r="512" spans="2:3" ht="14.25" hidden="1" customHeight="1">
      <c r="B512" s="35"/>
      <c r="C512" s="30"/>
    </row>
    <row r="513" spans="2:3" ht="14.25" hidden="1" customHeight="1">
      <c r="B513" s="35"/>
      <c r="C513" s="30"/>
    </row>
    <row r="514" spans="2:3" ht="14.25" hidden="1" customHeight="1">
      <c r="B514" s="35"/>
      <c r="C514" s="30"/>
    </row>
    <row r="515" spans="2:3" ht="14.25" hidden="1" customHeight="1">
      <c r="B515" s="35"/>
      <c r="C515" s="30"/>
    </row>
    <row r="516" spans="2:3" ht="14.25" hidden="1" customHeight="1">
      <c r="B516" s="35"/>
      <c r="C516" s="30"/>
    </row>
    <row r="517" spans="2:3" ht="14.25" hidden="1" customHeight="1">
      <c r="B517" s="35"/>
      <c r="C517" s="30"/>
    </row>
    <row r="518" spans="2:3" ht="14.25" hidden="1" customHeight="1">
      <c r="B518" s="35"/>
      <c r="C518" s="30"/>
    </row>
    <row r="519" spans="2:3" ht="14.25" hidden="1" customHeight="1">
      <c r="B519" s="35"/>
      <c r="C519" s="30"/>
    </row>
    <row r="520" spans="2:3" ht="14.25" hidden="1" customHeight="1">
      <c r="B520" s="35"/>
      <c r="C520" s="30"/>
    </row>
    <row r="521" spans="2:3" ht="14.25" hidden="1" customHeight="1">
      <c r="B521" s="35"/>
      <c r="C521" s="30"/>
    </row>
    <row r="522" spans="2:3" ht="14.25" hidden="1" customHeight="1">
      <c r="B522" s="35"/>
      <c r="C522" s="30"/>
    </row>
    <row r="523" spans="2:3" ht="14.25" hidden="1" customHeight="1">
      <c r="B523" s="35"/>
      <c r="C523" s="30"/>
    </row>
    <row r="524" spans="2:3" ht="14.25" hidden="1" customHeight="1">
      <c r="B524" s="35"/>
      <c r="C524" s="30"/>
    </row>
    <row r="525" spans="2:3" ht="14.25" hidden="1" customHeight="1">
      <c r="B525" s="35"/>
      <c r="C525" s="30"/>
    </row>
    <row r="526" spans="2:3" ht="14.25" hidden="1" customHeight="1">
      <c r="B526" s="35"/>
      <c r="C526" s="30"/>
    </row>
    <row r="527" spans="2:3" ht="14.25" hidden="1" customHeight="1">
      <c r="B527" s="35"/>
      <c r="C527" s="30"/>
    </row>
    <row r="528" spans="2:3" ht="14.25" hidden="1" customHeight="1">
      <c r="B528" s="35"/>
      <c r="C528" s="30"/>
    </row>
    <row r="529" spans="2:3" ht="14.25" hidden="1" customHeight="1">
      <c r="B529" s="35"/>
      <c r="C529" s="30"/>
    </row>
    <row r="530" spans="2:3" ht="14.25" hidden="1" customHeight="1">
      <c r="B530" s="35"/>
      <c r="C530" s="30"/>
    </row>
    <row r="531" spans="2:3" ht="14.25" hidden="1" customHeight="1">
      <c r="B531" s="35"/>
      <c r="C531" s="30"/>
    </row>
    <row r="532" spans="2:3" ht="14.25" hidden="1" customHeight="1">
      <c r="B532" s="35"/>
      <c r="C532" s="30"/>
    </row>
    <row r="533" spans="2:3" ht="14.25" hidden="1" customHeight="1">
      <c r="B533" s="35"/>
      <c r="C533" s="30"/>
    </row>
    <row r="534" spans="2:3" ht="14.25" hidden="1" customHeight="1">
      <c r="B534" s="35"/>
      <c r="C534" s="30"/>
    </row>
    <row r="535" spans="2:3" ht="14.25" hidden="1" customHeight="1">
      <c r="B535" s="35"/>
      <c r="C535" s="30"/>
    </row>
    <row r="536" spans="2:3" ht="14.25" hidden="1" customHeight="1">
      <c r="B536" s="35"/>
      <c r="C536" s="30"/>
    </row>
    <row r="537" spans="2:3" ht="14.25" hidden="1" customHeight="1">
      <c r="B537" s="35"/>
      <c r="C537" s="30"/>
    </row>
    <row r="538" spans="2:3" ht="14.25" hidden="1" customHeight="1">
      <c r="B538" s="35"/>
      <c r="C538" s="30"/>
    </row>
    <row r="539" spans="2:3" ht="14.25" hidden="1" customHeight="1">
      <c r="B539" s="35"/>
      <c r="C539" s="30"/>
    </row>
    <row r="540" spans="2:3" ht="14.25" hidden="1" customHeight="1">
      <c r="B540" s="35"/>
      <c r="C540" s="30"/>
    </row>
    <row r="541" spans="2:3" ht="14.25" hidden="1" customHeight="1">
      <c r="B541" s="35"/>
      <c r="C541" s="30"/>
    </row>
    <row r="542" spans="2:3" ht="14.25" hidden="1" customHeight="1">
      <c r="B542" s="35"/>
      <c r="C542" s="30"/>
    </row>
    <row r="543" spans="2:3" ht="14.25" hidden="1" customHeight="1">
      <c r="B543" s="35"/>
      <c r="C543" s="30"/>
    </row>
    <row r="544" spans="2:3" ht="14.25" hidden="1" customHeight="1">
      <c r="B544" s="35"/>
      <c r="C544" s="30"/>
    </row>
    <row r="545" spans="2:3" ht="14.25" hidden="1" customHeight="1">
      <c r="B545" s="35"/>
      <c r="C545" s="30"/>
    </row>
    <row r="546" spans="2:3" ht="14.25" hidden="1" customHeight="1">
      <c r="B546" s="35"/>
      <c r="C546" s="30"/>
    </row>
    <row r="547" spans="2:3" ht="14.25" hidden="1" customHeight="1">
      <c r="B547" s="35"/>
      <c r="C547" s="30"/>
    </row>
    <row r="548" spans="2:3" ht="14.25" hidden="1" customHeight="1">
      <c r="B548" s="35"/>
      <c r="C548" s="30"/>
    </row>
    <row r="549" spans="2:3" ht="14.25" hidden="1" customHeight="1">
      <c r="B549" s="35"/>
      <c r="C549" s="30"/>
    </row>
    <row r="550" spans="2:3" ht="14.25" hidden="1" customHeight="1">
      <c r="B550" s="35"/>
      <c r="C550" s="30"/>
    </row>
    <row r="551" spans="2:3" ht="14.25" hidden="1" customHeight="1">
      <c r="B551" s="35"/>
      <c r="C551" s="30"/>
    </row>
    <row r="552" spans="2:3" ht="14.25" hidden="1" customHeight="1">
      <c r="B552" s="35"/>
      <c r="C552" s="30"/>
    </row>
    <row r="553" spans="2:3" ht="14.25" hidden="1" customHeight="1">
      <c r="B553" s="35"/>
      <c r="C553" s="30"/>
    </row>
    <row r="554" spans="2:3" ht="14.25" hidden="1" customHeight="1">
      <c r="B554" s="35"/>
      <c r="C554" s="30"/>
    </row>
    <row r="555" spans="2:3" ht="14.25" hidden="1" customHeight="1">
      <c r="B555" s="35"/>
      <c r="C555" s="30"/>
    </row>
    <row r="556" spans="2:3" ht="14.25" hidden="1" customHeight="1">
      <c r="B556" s="35"/>
      <c r="C556" s="30"/>
    </row>
    <row r="557" spans="2:3" ht="14.25" hidden="1" customHeight="1">
      <c r="B557" s="35"/>
      <c r="C557" s="30"/>
    </row>
    <row r="558" spans="2:3" ht="14.25" hidden="1" customHeight="1">
      <c r="B558" s="35"/>
      <c r="C558" s="30"/>
    </row>
    <row r="559" spans="2:3" ht="14.25" hidden="1" customHeight="1">
      <c r="B559" s="35"/>
      <c r="C559" s="30"/>
    </row>
    <row r="560" spans="2:3" ht="14.25" hidden="1" customHeight="1">
      <c r="B560" s="35"/>
      <c r="C560" s="30"/>
    </row>
    <row r="561" spans="2:3" ht="14.25" hidden="1" customHeight="1">
      <c r="B561" s="35"/>
      <c r="C561" s="30"/>
    </row>
    <row r="562" spans="2:3" ht="14.25" hidden="1" customHeight="1">
      <c r="B562" s="35"/>
      <c r="C562" s="30"/>
    </row>
    <row r="563" spans="2:3" ht="14.25" hidden="1" customHeight="1">
      <c r="B563" s="35"/>
      <c r="C563" s="30"/>
    </row>
    <row r="564" spans="2:3" ht="14.25" hidden="1" customHeight="1">
      <c r="B564" s="35"/>
      <c r="C564" s="30"/>
    </row>
    <row r="565" spans="2:3" ht="14.25" hidden="1" customHeight="1">
      <c r="B565" s="35"/>
      <c r="C565" s="30"/>
    </row>
    <row r="566" spans="2:3" ht="14.25" hidden="1" customHeight="1">
      <c r="B566" s="35"/>
      <c r="C566" s="30"/>
    </row>
    <row r="567" spans="2:3" ht="14.25" hidden="1" customHeight="1">
      <c r="B567" s="35"/>
      <c r="C567" s="30"/>
    </row>
    <row r="568" spans="2:3" ht="14.25" hidden="1" customHeight="1">
      <c r="B568" s="35"/>
      <c r="C568" s="30"/>
    </row>
    <row r="569" spans="2:3" ht="14.25" hidden="1" customHeight="1">
      <c r="B569" s="35"/>
      <c r="C569" s="30"/>
    </row>
    <row r="570" spans="2:3" ht="14.25" hidden="1" customHeight="1">
      <c r="B570" s="35"/>
      <c r="C570" s="30"/>
    </row>
    <row r="571" spans="2:3" ht="14.25" hidden="1" customHeight="1">
      <c r="B571" s="35"/>
      <c r="C571" s="30"/>
    </row>
    <row r="572" spans="2:3" ht="14.25" hidden="1" customHeight="1">
      <c r="B572" s="35"/>
      <c r="C572" s="30"/>
    </row>
    <row r="573" spans="2:3" ht="14.25" hidden="1" customHeight="1">
      <c r="B573" s="35"/>
      <c r="C573" s="30"/>
    </row>
    <row r="574" spans="2:3" ht="14.25" hidden="1" customHeight="1">
      <c r="B574" s="35"/>
      <c r="C574" s="30"/>
    </row>
    <row r="575" spans="2:3" ht="14.25" hidden="1" customHeight="1">
      <c r="B575" s="35"/>
      <c r="C575" s="30"/>
    </row>
    <row r="576" spans="2:3" ht="14.25" hidden="1" customHeight="1">
      <c r="B576" s="35"/>
      <c r="C576" s="30"/>
    </row>
    <row r="577" spans="2:3" ht="14.25" hidden="1" customHeight="1">
      <c r="B577" s="35"/>
      <c r="C577" s="30"/>
    </row>
    <row r="578" spans="2:3" ht="14.25" hidden="1" customHeight="1">
      <c r="B578" s="35"/>
      <c r="C578" s="30"/>
    </row>
    <row r="579" spans="2:3" ht="14.25" hidden="1" customHeight="1">
      <c r="B579" s="35"/>
      <c r="C579" s="30"/>
    </row>
    <row r="580" spans="2:3" ht="14.25" hidden="1" customHeight="1">
      <c r="B580" s="35"/>
      <c r="C580" s="30"/>
    </row>
    <row r="581" spans="2:3" ht="14.25" hidden="1" customHeight="1">
      <c r="B581" s="35"/>
      <c r="C581" s="30"/>
    </row>
    <row r="582" spans="2:3" ht="14.25" hidden="1" customHeight="1">
      <c r="B582" s="35"/>
      <c r="C582" s="30"/>
    </row>
    <row r="583" spans="2:3" ht="14.25" hidden="1" customHeight="1">
      <c r="B583" s="35"/>
      <c r="C583" s="30"/>
    </row>
    <row r="584" spans="2:3" ht="14.25" hidden="1" customHeight="1">
      <c r="B584" s="35"/>
      <c r="C584" s="30"/>
    </row>
    <row r="585" spans="2:3" ht="14.25" hidden="1" customHeight="1">
      <c r="B585" s="35"/>
      <c r="C585" s="30"/>
    </row>
    <row r="586" spans="2:3" ht="14.25" hidden="1" customHeight="1">
      <c r="B586" s="35"/>
      <c r="C586" s="30"/>
    </row>
    <row r="587" spans="2:3" ht="14.25" hidden="1" customHeight="1">
      <c r="B587" s="35"/>
      <c r="C587" s="30"/>
    </row>
    <row r="588" spans="2:3" ht="14.25" hidden="1" customHeight="1">
      <c r="B588" s="35"/>
      <c r="C588" s="30"/>
    </row>
    <row r="589" spans="2:3" ht="14.25" hidden="1" customHeight="1">
      <c r="B589" s="35"/>
      <c r="C589" s="30"/>
    </row>
    <row r="590" spans="2:3" ht="14.25" hidden="1" customHeight="1">
      <c r="B590" s="35"/>
      <c r="C590" s="30"/>
    </row>
    <row r="591" spans="2:3" ht="14.25" hidden="1" customHeight="1">
      <c r="B591" s="35"/>
      <c r="C591" s="30"/>
    </row>
    <row r="592" spans="2:3" ht="14.25" hidden="1" customHeight="1">
      <c r="B592" s="35"/>
      <c r="C592" s="30"/>
    </row>
    <row r="593" spans="2:3" ht="14.25" hidden="1" customHeight="1">
      <c r="B593" s="35"/>
      <c r="C593" s="30"/>
    </row>
    <row r="594" spans="2:3" ht="14.25" hidden="1" customHeight="1">
      <c r="B594" s="35"/>
      <c r="C594" s="30"/>
    </row>
    <row r="595" spans="2:3" ht="14.25" hidden="1" customHeight="1">
      <c r="B595" s="35"/>
      <c r="C595" s="30"/>
    </row>
    <row r="596" spans="2:3" ht="14.25" hidden="1" customHeight="1">
      <c r="B596" s="35"/>
      <c r="C596" s="30"/>
    </row>
    <row r="597" spans="2:3" ht="14.25" hidden="1" customHeight="1">
      <c r="B597" s="35"/>
      <c r="C597" s="30"/>
    </row>
    <row r="598" spans="2:3" ht="14.25" hidden="1" customHeight="1">
      <c r="B598" s="35"/>
      <c r="C598" s="30"/>
    </row>
    <row r="599" spans="2:3" ht="14.25" hidden="1" customHeight="1">
      <c r="B599" s="35"/>
      <c r="C599" s="30"/>
    </row>
    <row r="600" spans="2:3" ht="14.25" hidden="1" customHeight="1">
      <c r="B600" s="35"/>
      <c r="C600" s="30"/>
    </row>
    <row r="601" spans="2:3" ht="14.25" hidden="1" customHeight="1">
      <c r="B601" s="35"/>
      <c r="C601" s="30"/>
    </row>
    <row r="602" spans="2:3" ht="14.25" hidden="1" customHeight="1">
      <c r="B602" s="35"/>
      <c r="C602" s="30"/>
    </row>
    <row r="603" spans="2:3" ht="14.25" hidden="1" customHeight="1">
      <c r="B603" s="35"/>
      <c r="C603" s="30"/>
    </row>
    <row r="604" spans="2:3" ht="14.25" hidden="1" customHeight="1">
      <c r="B604" s="35"/>
      <c r="C604" s="30"/>
    </row>
    <row r="605" spans="2:3" ht="14.25" hidden="1" customHeight="1">
      <c r="B605" s="35"/>
      <c r="C605" s="30"/>
    </row>
    <row r="606" spans="2:3" ht="14.25" hidden="1" customHeight="1">
      <c r="B606" s="35"/>
      <c r="C606" s="30"/>
    </row>
    <row r="607" spans="2:3" ht="14.25" hidden="1" customHeight="1">
      <c r="B607" s="35"/>
      <c r="C607" s="30"/>
    </row>
    <row r="608" spans="2:3" ht="14.25" hidden="1" customHeight="1">
      <c r="B608" s="35"/>
      <c r="C608" s="30"/>
    </row>
    <row r="609" spans="2:3" ht="14.25" hidden="1" customHeight="1">
      <c r="B609" s="35"/>
      <c r="C609" s="30"/>
    </row>
    <row r="610" spans="2:3" ht="14.25" hidden="1" customHeight="1">
      <c r="B610" s="35"/>
      <c r="C610" s="30"/>
    </row>
    <row r="611" spans="2:3" ht="14.25" hidden="1" customHeight="1">
      <c r="B611" s="35"/>
      <c r="C611" s="30"/>
    </row>
    <row r="612" spans="2:3" ht="14.25" hidden="1" customHeight="1">
      <c r="B612" s="35"/>
      <c r="C612" s="30"/>
    </row>
    <row r="613" spans="2:3" ht="14.25" hidden="1" customHeight="1">
      <c r="B613" s="35"/>
      <c r="C613" s="30"/>
    </row>
    <row r="614" spans="2:3" ht="14.25" hidden="1" customHeight="1">
      <c r="B614" s="35"/>
      <c r="C614" s="30"/>
    </row>
    <row r="615" spans="2:3" ht="14.25" hidden="1" customHeight="1">
      <c r="B615" s="35"/>
      <c r="C615" s="30"/>
    </row>
    <row r="616" spans="2:3" ht="14.25" hidden="1" customHeight="1">
      <c r="B616" s="35"/>
      <c r="C616" s="30"/>
    </row>
    <row r="617" spans="2:3" ht="14.25" hidden="1" customHeight="1">
      <c r="B617" s="35"/>
      <c r="C617" s="30"/>
    </row>
    <row r="618" spans="2:3" ht="14.25" hidden="1" customHeight="1">
      <c r="B618" s="35"/>
      <c r="C618" s="30"/>
    </row>
    <row r="619" spans="2:3" ht="14.25" hidden="1" customHeight="1">
      <c r="B619" s="35"/>
      <c r="C619" s="30"/>
    </row>
    <row r="620" spans="2:3" ht="14.25" hidden="1" customHeight="1">
      <c r="B620" s="35"/>
      <c r="C620" s="30"/>
    </row>
    <row r="621" spans="2:3" ht="14.25" hidden="1" customHeight="1">
      <c r="B621" s="35"/>
      <c r="C621" s="30"/>
    </row>
    <row r="622" spans="2:3" ht="14.25" hidden="1" customHeight="1">
      <c r="B622" s="35"/>
      <c r="C622" s="30"/>
    </row>
    <row r="623" spans="2:3" ht="14.25" hidden="1" customHeight="1">
      <c r="B623" s="35"/>
      <c r="C623" s="30"/>
    </row>
    <row r="624" spans="2:3" ht="14.25" hidden="1" customHeight="1">
      <c r="B624" s="35"/>
      <c r="C624" s="30"/>
    </row>
    <row r="625" spans="2:3" ht="14.25" hidden="1" customHeight="1">
      <c r="B625" s="35"/>
      <c r="C625" s="30"/>
    </row>
    <row r="626" spans="2:3" ht="14.25" hidden="1" customHeight="1">
      <c r="B626" s="35"/>
      <c r="C626" s="30"/>
    </row>
    <row r="627" spans="2:3" ht="14.25" hidden="1" customHeight="1">
      <c r="B627" s="35"/>
      <c r="C627" s="30"/>
    </row>
    <row r="628" spans="2:3" ht="14.25" hidden="1" customHeight="1">
      <c r="B628" s="35"/>
      <c r="C628" s="30"/>
    </row>
    <row r="629" spans="2:3" ht="14.25" hidden="1" customHeight="1">
      <c r="B629" s="35"/>
      <c r="C629" s="30"/>
    </row>
    <row r="630" spans="2:3" ht="14.25" hidden="1" customHeight="1">
      <c r="B630" s="35"/>
      <c r="C630" s="30"/>
    </row>
    <row r="631" spans="2:3" ht="14.25" hidden="1" customHeight="1">
      <c r="B631" s="35"/>
      <c r="C631" s="30"/>
    </row>
    <row r="632" spans="2:3" ht="14.25" hidden="1" customHeight="1">
      <c r="B632" s="35"/>
      <c r="C632" s="30"/>
    </row>
    <row r="633" spans="2:3" ht="14.25" hidden="1" customHeight="1">
      <c r="B633" s="35"/>
      <c r="C633" s="30"/>
    </row>
    <row r="634" spans="2:3" ht="14.25" hidden="1" customHeight="1">
      <c r="B634" s="35"/>
      <c r="C634" s="30"/>
    </row>
    <row r="635" spans="2:3" ht="14.25" hidden="1" customHeight="1">
      <c r="B635" s="35"/>
      <c r="C635" s="30"/>
    </row>
    <row r="636" spans="2:3" ht="14.25" hidden="1" customHeight="1">
      <c r="B636" s="35"/>
      <c r="C636" s="30"/>
    </row>
    <row r="637" spans="2:3" ht="14.25" hidden="1" customHeight="1">
      <c r="B637" s="35"/>
      <c r="C637" s="30"/>
    </row>
    <row r="638" spans="2:3" ht="14.25" hidden="1" customHeight="1">
      <c r="B638" s="35"/>
      <c r="C638" s="30"/>
    </row>
    <row r="639" spans="2:3" ht="14.25" hidden="1" customHeight="1">
      <c r="B639" s="35"/>
      <c r="C639" s="30"/>
    </row>
    <row r="640" spans="2:3" ht="14.25" hidden="1" customHeight="1">
      <c r="B640" s="35"/>
      <c r="C640" s="30"/>
    </row>
    <row r="641" spans="2:3" ht="14.25" hidden="1" customHeight="1">
      <c r="B641" s="35"/>
      <c r="C641" s="30"/>
    </row>
    <row r="642" spans="2:3" ht="14.25" hidden="1" customHeight="1">
      <c r="B642" s="35"/>
      <c r="C642" s="30"/>
    </row>
    <row r="643" spans="2:3" ht="14.25" hidden="1" customHeight="1">
      <c r="B643" s="35"/>
      <c r="C643" s="30"/>
    </row>
    <row r="644" spans="2:3" ht="14.25" hidden="1" customHeight="1">
      <c r="B644" s="35"/>
      <c r="C644" s="30"/>
    </row>
    <row r="645" spans="2:3" ht="14.25" hidden="1" customHeight="1">
      <c r="B645" s="35"/>
      <c r="C645" s="30"/>
    </row>
    <row r="646" spans="2:3" ht="14.25" hidden="1" customHeight="1">
      <c r="B646" s="35"/>
      <c r="C646" s="30"/>
    </row>
    <row r="647" spans="2:3" ht="14.25" hidden="1" customHeight="1">
      <c r="B647" s="35"/>
      <c r="C647" s="30"/>
    </row>
    <row r="648" spans="2:3" ht="14.25" hidden="1" customHeight="1">
      <c r="B648" s="35"/>
      <c r="C648" s="30"/>
    </row>
    <row r="649" spans="2:3" ht="14.25" hidden="1" customHeight="1">
      <c r="B649" s="35"/>
      <c r="C649" s="30"/>
    </row>
    <row r="650" spans="2:3" ht="14.25" hidden="1" customHeight="1">
      <c r="B650" s="35"/>
      <c r="C650" s="30"/>
    </row>
    <row r="651" spans="2:3" ht="14.25" hidden="1" customHeight="1">
      <c r="B651" s="35"/>
      <c r="C651" s="30"/>
    </row>
    <row r="652" spans="2:3" ht="14.25" hidden="1" customHeight="1">
      <c r="B652" s="35"/>
      <c r="C652" s="30"/>
    </row>
    <row r="653" spans="2:3" ht="14.25" hidden="1" customHeight="1">
      <c r="B653" s="35"/>
      <c r="C653" s="30"/>
    </row>
    <row r="654" spans="2:3" ht="14.25" hidden="1" customHeight="1">
      <c r="B654" s="35"/>
      <c r="C654" s="30"/>
    </row>
    <row r="655" spans="2:3" ht="14.25" hidden="1" customHeight="1">
      <c r="B655" s="35"/>
      <c r="C655" s="30"/>
    </row>
    <row r="656" spans="2:3" ht="14.25" hidden="1" customHeight="1">
      <c r="B656" s="35"/>
      <c r="C656" s="30"/>
    </row>
    <row r="657" spans="2:3" ht="14.25" hidden="1" customHeight="1">
      <c r="B657" s="35"/>
      <c r="C657" s="30"/>
    </row>
    <row r="658" spans="2:3" ht="14.25" hidden="1" customHeight="1">
      <c r="B658" s="35"/>
      <c r="C658" s="30"/>
    </row>
    <row r="659" spans="2:3" ht="14.25" hidden="1" customHeight="1">
      <c r="B659" s="35"/>
      <c r="C659" s="30"/>
    </row>
    <row r="660" spans="2:3" ht="14.25" hidden="1" customHeight="1">
      <c r="B660" s="35"/>
      <c r="C660" s="30"/>
    </row>
    <row r="661" spans="2:3" ht="14.25" hidden="1" customHeight="1">
      <c r="B661" s="35"/>
      <c r="C661" s="30"/>
    </row>
    <row r="662" spans="2:3" ht="14.25" hidden="1" customHeight="1">
      <c r="B662" s="35"/>
      <c r="C662" s="30"/>
    </row>
    <row r="663" spans="2:3" ht="14.25" hidden="1" customHeight="1">
      <c r="B663" s="35"/>
      <c r="C663" s="30"/>
    </row>
    <row r="664" spans="2:3" ht="14.25" hidden="1" customHeight="1">
      <c r="B664" s="35"/>
      <c r="C664" s="30"/>
    </row>
    <row r="665" spans="2:3" ht="14.25" hidden="1" customHeight="1">
      <c r="B665" s="35"/>
      <c r="C665" s="30"/>
    </row>
    <row r="666" spans="2:3" ht="14.25" hidden="1" customHeight="1">
      <c r="B666" s="35"/>
      <c r="C666" s="30"/>
    </row>
    <row r="667" spans="2:3" ht="14.25" hidden="1" customHeight="1">
      <c r="B667" s="35"/>
      <c r="C667" s="30"/>
    </row>
    <row r="668" spans="2:3" ht="14.25" hidden="1" customHeight="1">
      <c r="B668" s="35"/>
      <c r="C668" s="30"/>
    </row>
    <row r="669" spans="2:3" ht="14.25" hidden="1" customHeight="1">
      <c r="B669" s="35"/>
      <c r="C669" s="30"/>
    </row>
    <row r="670" spans="2:3" ht="14.25" hidden="1" customHeight="1">
      <c r="B670" s="35"/>
      <c r="C670" s="30"/>
    </row>
    <row r="671" spans="2:3" ht="14.25" hidden="1" customHeight="1">
      <c r="B671" s="35"/>
      <c r="C671" s="30"/>
    </row>
    <row r="672" spans="2:3" ht="14.25" hidden="1" customHeight="1">
      <c r="B672" s="35"/>
      <c r="C672" s="30"/>
    </row>
    <row r="673" spans="2:3" ht="14.25" hidden="1" customHeight="1">
      <c r="B673" s="35"/>
      <c r="C673" s="30"/>
    </row>
    <row r="674" spans="2:3" ht="14.25" hidden="1" customHeight="1">
      <c r="B674" s="35"/>
      <c r="C674" s="30"/>
    </row>
    <row r="675" spans="2:3" ht="14.25" hidden="1" customHeight="1">
      <c r="B675" s="35"/>
      <c r="C675" s="30"/>
    </row>
    <row r="676" spans="2:3" ht="14.25" hidden="1" customHeight="1">
      <c r="B676" s="35"/>
      <c r="C676" s="30"/>
    </row>
    <row r="677" spans="2:3" ht="14.25" hidden="1" customHeight="1">
      <c r="B677" s="35"/>
      <c r="C677" s="30"/>
    </row>
    <row r="678" spans="2:3" ht="14.25" hidden="1" customHeight="1">
      <c r="B678" s="35"/>
      <c r="C678" s="30"/>
    </row>
    <row r="679" spans="2:3" ht="14.25" hidden="1" customHeight="1">
      <c r="B679" s="35"/>
      <c r="C679" s="30"/>
    </row>
    <row r="680" spans="2:3" ht="14.25" hidden="1" customHeight="1">
      <c r="B680" s="35"/>
      <c r="C680" s="30"/>
    </row>
    <row r="681" spans="2:3" ht="14.25" hidden="1" customHeight="1">
      <c r="B681" s="35"/>
      <c r="C681" s="30"/>
    </row>
    <row r="682" spans="2:3" ht="14.25" hidden="1" customHeight="1">
      <c r="B682" s="35"/>
      <c r="C682" s="30"/>
    </row>
    <row r="683" spans="2:3" ht="14.25" hidden="1" customHeight="1">
      <c r="B683" s="35"/>
      <c r="C683" s="30"/>
    </row>
    <row r="684" spans="2:3" ht="14.25" hidden="1" customHeight="1">
      <c r="B684" s="35"/>
      <c r="C684" s="30"/>
    </row>
    <row r="685" spans="2:3" ht="14.25" hidden="1" customHeight="1">
      <c r="B685" s="35"/>
      <c r="C685" s="30"/>
    </row>
    <row r="686" spans="2:3" ht="14.25" hidden="1" customHeight="1">
      <c r="B686" s="35"/>
      <c r="C686" s="30"/>
    </row>
    <row r="687" spans="2:3" ht="14.25" hidden="1" customHeight="1">
      <c r="B687" s="35"/>
      <c r="C687" s="30"/>
    </row>
    <row r="688" spans="2:3" ht="14.25" hidden="1" customHeight="1">
      <c r="B688" s="35"/>
      <c r="C688" s="30"/>
    </row>
    <row r="689" spans="2:3" ht="14.25" hidden="1" customHeight="1">
      <c r="B689" s="35"/>
      <c r="C689" s="30"/>
    </row>
    <row r="690" spans="2:3" ht="14.25" hidden="1" customHeight="1">
      <c r="B690" s="35"/>
      <c r="C690" s="30"/>
    </row>
    <row r="691" spans="2:3" ht="14.25" hidden="1" customHeight="1">
      <c r="B691" s="35"/>
      <c r="C691" s="30"/>
    </row>
    <row r="692" spans="2:3" ht="14.25" hidden="1" customHeight="1">
      <c r="B692" s="35"/>
      <c r="C692" s="30"/>
    </row>
    <row r="693" spans="2:3" ht="14.25" hidden="1" customHeight="1">
      <c r="B693" s="35"/>
      <c r="C693" s="30"/>
    </row>
    <row r="694" spans="2:3" ht="14.25" hidden="1" customHeight="1">
      <c r="B694" s="35"/>
      <c r="C694" s="30"/>
    </row>
    <row r="695" spans="2:3" ht="14.25" hidden="1" customHeight="1">
      <c r="B695" s="35"/>
      <c r="C695" s="30"/>
    </row>
    <row r="696" spans="2:3" ht="14.25" hidden="1" customHeight="1">
      <c r="B696" s="35"/>
      <c r="C696" s="30"/>
    </row>
    <row r="697" spans="2:3" ht="14.25" hidden="1" customHeight="1">
      <c r="B697" s="35"/>
      <c r="C697" s="30"/>
    </row>
    <row r="698" spans="2:3" ht="14.25" hidden="1" customHeight="1">
      <c r="B698" s="35"/>
      <c r="C698" s="30"/>
    </row>
    <row r="699" spans="2:3" ht="14.25" hidden="1" customHeight="1">
      <c r="B699" s="35"/>
      <c r="C699" s="30"/>
    </row>
    <row r="700" spans="2:3" ht="14.25" hidden="1" customHeight="1">
      <c r="B700" s="35"/>
      <c r="C700" s="30"/>
    </row>
    <row r="701" spans="2:3" ht="14.25" hidden="1" customHeight="1">
      <c r="B701" s="35"/>
      <c r="C701" s="30"/>
    </row>
    <row r="702" spans="2:3" ht="14.25" hidden="1" customHeight="1">
      <c r="B702" s="35"/>
      <c r="C702" s="30"/>
    </row>
    <row r="703" spans="2:3" ht="14.25" hidden="1" customHeight="1">
      <c r="B703" s="35"/>
      <c r="C703" s="30"/>
    </row>
    <row r="704" spans="2:3" ht="14.25" hidden="1" customHeight="1">
      <c r="B704" s="35"/>
      <c r="C704" s="30"/>
    </row>
    <row r="705" spans="2:3" ht="14.25" hidden="1" customHeight="1">
      <c r="B705" s="35"/>
      <c r="C705" s="30"/>
    </row>
    <row r="706" spans="2:3" ht="14.25" hidden="1" customHeight="1">
      <c r="B706" s="35"/>
      <c r="C706" s="30"/>
    </row>
    <row r="707" spans="2:3" ht="14.25" hidden="1" customHeight="1">
      <c r="B707" s="35"/>
      <c r="C707" s="30"/>
    </row>
    <row r="708" spans="2:3" ht="14.25" hidden="1" customHeight="1">
      <c r="B708" s="35"/>
      <c r="C708" s="30"/>
    </row>
    <row r="709" spans="2:3" ht="14.25" hidden="1" customHeight="1">
      <c r="B709" s="35"/>
      <c r="C709" s="30"/>
    </row>
    <row r="710" spans="2:3" ht="14.25" hidden="1" customHeight="1">
      <c r="B710" s="35"/>
      <c r="C710" s="30"/>
    </row>
    <row r="711" spans="2:3" ht="14.25" hidden="1" customHeight="1">
      <c r="B711" s="35"/>
      <c r="C711" s="30"/>
    </row>
    <row r="712" spans="2:3" ht="14.25" hidden="1" customHeight="1">
      <c r="B712" s="35"/>
      <c r="C712" s="30"/>
    </row>
    <row r="713" spans="2:3" ht="14.25" hidden="1" customHeight="1">
      <c r="B713" s="35"/>
      <c r="C713" s="30"/>
    </row>
    <row r="714" spans="2:3" ht="14.25" hidden="1" customHeight="1">
      <c r="B714" s="35"/>
      <c r="C714" s="30"/>
    </row>
    <row r="715" spans="2:3" ht="14.25" hidden="1" customHeight="1">
      <c r="B715" s="35"/>
      <c r="C715" s="30"/>
    </row>
    <row r="716" spans="2:3" ht="14.25" hidden="1" customHeight="1">
      <c r="B716" s="35"/>
      <c r="C716" s="30"/>
    </row>
    <row r="717" spans="2:3" ht="14.25" hidden="1" customHeight="1">
      <c r="B717" s="35"/>
      <c r="C717" s="30"/>
    </row>
    <row r="718" spans="2:3" ht="14.25" hidden="1" customHeight="1">
      <c r="B718" s="35"/>
      <c r="C718" s="30"/>
    </row>
    <row r="719" spans="2:3" ht="14.25" hidden="1" customHeight="1">
      <c r="B719" s="35"/>
      <c r="C719" s="30"/>
    </row>
    <row r="720" spans="2:3" ht="14.25" hidden="1" customHeight="1">
      <c r="B720" s="35"/>
      <c r="C720" s="30"/>
    </row>
    <row r="721" spans="2:3" ht="14.25" hidden="1" customHeight="1">
      <c r="B721" s="35"/>
      <c r="C721" s="30"/>
    </row>
    <row r="722" spans="2:3" ht="14.25" hidden="1" customHeight="1">
      <c r="B722" s="35"/>
      <c r="C722" s="30"/>
    </row>
    <row r="723" spans="2:3" ht="14.25" hidden="1" customHeight="1">
      <c r="B723" s="35"/>
      <c r="C723" s="30"/>
    </row>
    <row r="724" spans="2:3" ht="14.25" hidden="1" customHeight="1">
      <c r="B724" s="35"/>
      <c r="C724" s="30"/>
    </row>
    <row r="725" spans="2:3" ht="14.25" hidden="1" customHeight="1">
      <c r="B725" s="35"/>
      <c r="C725" s="30"/>
    </row>
    <row r="726" spans="2:3" ht="14.25" hidden="1" customHeight="1">
      <c r="B726" s="35"/>
      <c r="C726" s="30"/>
    </row>
    <row r="727" spans="2:3" ht="14.25" hidden="1" customHeight="1">
      <c r="B727" s="35"/>
      <c r="C727" s="30"/>
    </row>
    <row r="728" spans="2:3" ht="14.25" hidden="1" customHeight="1">
      <c r="B728" s="35"/>
      <c r="C728" s="30"/>
    </row>
    <row r="729" spans="2:3" ht="14.25" hidden="1" customHeight="1">
      <c r="B729" s="35"/>
      <c r="C729" s="30"/>
    </row>
    <row r="730" spans="2:3" ht="14.25" hidden="1" customHeight="1">
      <c r="B730" s="35"/>
      <c r="C730" s="30"/>
    </row>
    <row r="731" spans="2:3" ht="14.25" hidden="1" customHeight="1">
      <c r="B731" s="35"/>
      <c r="C731" s="30"/>
    </row>
    <row r="732" spans="2:3" ht="14.25" hidden="1" customHeight="1">
      <c r="B732" s="35"/>
      <c r="C732" s="30"/>
    </row>
    <row r="733" spans="2:3" ht="14.25" hidden="1" customHeight="1">
      <c r="B733" s="35"/>
      <c r="C733" s="30"/>
    </row>
    <row r="734" spans="2:3" ht="14.25" hidden="1" customHeight="1">
      <c r="B734" s="35"/>
      <c r="C734" s="30"/>
    </row>
    <row r="735" spans="2:3" ht="14.25" hidden="1" customHeight="1">
      <c r="B735" s="35"/>
      <c r="C735" s="30"/>
    </row>
    <row r="736" spans="2:3" ht="14.25" hidden="1" customHeight="1">
      <c r="B736" s="35"/>
      <c r="C736" s="30"/>
    </row>
    <row r="737" spans="2:3" ht="14.25" hidden="1" customHeight="1">
      <c r="B737" s="35"/>
      <c r="C737" s="30"/>
    </row>
    <row r="738" spans="2:3" ht="14.25" hidden="1" customHeight="1">
      <c r="B738" s="35"/>
      <c r="C738" s="30"/>
    </row>
    <row r="739" spans="2:3" ht="14.25" hidden="1" customHeight="1">
      <c r="B739" s="35"/>
      <c r="C739" s="30"/>
    </row>
    <row r="740" spans="2:3" ht="14.25" hidden="1" customHeight="1">
      <c r="B740" s="35"/>
      <c r="C740" s="30"/>
    </row>
    <row r="741" spans="2:3" ht="14.25" hidden="1" customHeight="1">
      <c r="B741" s="35"/>
      <c r="C741" s="30"/>
    </row>
    <row r="742" spans="2:3" ht="14.25" hidden="1" customHeight="1">
      <c r="B742" s="35"/>
      <c r="C742" s="30"/>
    </row>
    <row r="743" spans="2:3" ht="14.25" hidden="1" customHeight="1">
      <c r="B743" s="35"/>
      <c r="C743" s="30"/>
    </row>
    <row r="744" spans="2:3" ht="14.25" hidden="1" customHeight="1">
      <c r="B744" s="35"/>
      <c r="C744" s="30"/>
    </row>
    <row r="745" spans="2:3" ht="14.25" hidden="1" customHeight="1">
      <c r="B745" s="35"/>
      <c r="C745" s="30"/>
    </row>
    <row r="746" spans="2:3" ht="14.25" hidden="1" customHeight="1">
      <c r="B746" s="35"/>
      <c r="C746" s="30"/>
    </row>
    <row r="747" spans="2:3" ht="14.25" hidden="1" customHeight="1">
      <c r="B747" s="35"/>
      <c r="C747" s="30"/>
    </row>
    <row r="748" spans="2:3" ht="14.25" hidden="1" customHeight="1">
      <c r="B748" s="35"/>
      <c r="C748" s="30"/>
    </row>
    <row r="749" spans="2:3" ht="14.25" hidden="1" customHeight="1">
      <c r="B749" s="35"/>
      <c r="C749" s="30"/>
    </row>
    <row r="750" spans="2:3" ht="14.25" hidden="1" customHeight="1">
      <c r="B750" s="35"/>
      <c r="C750" s="30"/>
    </row>
    <row r="751" spans="2:3" ht="14.25" hidden="1" customHeight="1">
      <c r="B751" s="35"/>
      <c r="C751" s="30"/>
    </row>
    <row r="752" spans="2:3" ht="14.25" hidden="1" customHeight="1">
      <c r="B752" s="35"/>
      <c r="C752" s="30"/>
    </row>
    <row r="753" spans="2:3" ht="14.25" hidden="1" customHeight="1">
      <c r="B753" s="35"/>
      <c r="C753" s="30"/>
    </row>
    <row r="754" spans="2:3" ht="14.25" hidden="1" customHeight="1">
      <c r="B754" s="35"/>
      <c r="C754" s="30"/>
    </row>
    <row r="755" spans="2:3" ht="14.25" hidden="1" customHeight="1">
      <c r="B755" s="35"/>
      <c r="C755" s="30"/>
    </row>
    <row r="756" spans="2:3" ht="14.25" hidden="1" customHeight="1">
      <c r="B756" s="35"/>
      <c r="C756" s="30"/>
    </row>
    <row r="757" spans="2:3" ht="14.25" hidden="1" customHeight="1">
      <c r="B757" s="35"/>
      <c r="C757" s="30"/>
    </row>
    <row r="758" spans="2:3" ht="14.25" hidden="1" customHeight="1">
      <c r="B758" s="35"/>
      <c r="C758" s="30"/>
    </row>
    <row r="759" spans="2:3" ht="14.25" hidden="1" customHeight="1">
      <c r="B759" s="35"/>
      <c r="C759" s="30"/>
    </row>
    <row r="760" spans="2:3" ht="14.25" hidden="1" customHeight="1">
      <c r="B760" s="35"/>
      <c r="C760" s="30"/>
    </row>
    <row r="761" spans="2:3" ht="14.25" hidden="1" customHeight="1">
      <c r="B761" s="35"/>
      <c r="C761" s="30"/>
    </row>
    <row r="762" spans="2:3" ht="14.25" hidden="1" customHeight="1">
      <c r="B762" s="35"/>
      <c r="C762" s="30"/>
    </row>
    <row r="763" spans="2:3" ht="14.25" hidden="1" customHeight="1">
      <c r="B763" s="35"/>
      <c r="C763" s="30"/>
    </row>
    <row r="764" spans="2:3" ht="14.25" hidden="1" customHeight="1">
      <c r="B764" s="35"/>
      <c r="C764" s="30"/>
    </row>
    <row r="765" spans="2:3" ht="14.25" hidden="1" customHeight="1">
      <c r="B765" s="35"/>
      <c r="C765" s="30"/>
    </row>
    <row r="766" spans="2:3" ht="14.25" hidden="1" customHeight="1">
      <c r="B766" s="35"/>
      <c r="C766" s="30"/>
    </row>
    <row r="767" spans="2:3" ht="14.25" hidden="1" customHeight="1">
      <c r="B767" s="35"/>
      <c r="C767" s="30"/>
    </row>
    <row r="768" spans="2:3" ht="14.25" hidden="1" customHeight="1">
      <c r="B768" s="35"/>
      <c r="C768" s="30"/>
    </row>
    <row r="769" spans="2:3" ht="14.25" hidden="1" customHeight="1">
      <c r="B769" s="35"/>
      <c r="C769" s="30"/>
    </row>
    <row r="770" spans="2:3" ht="14.25" hidden="1" customHeight="1">
      <c r="B770" s="35"/>
      <c r="C770" s="30"/>
    </row>
    <row r="771" spans="2:3" ht="14.25" hidden="1" customHeight="1">
      <c r="B771" s="35"/>
      <c r="C771" s="30"/>
    </row>
    <row r="772" spans="2:3" ht="14.25" hidden="1" customHeight="1">
      <c r="B772" s="35"/>
      <c r="C772" s="30"/>
    </row>
    <row r="773" spans="2:3" ht="14.25" hidden="1" customHeight="1">
      <c r="B773" s="35"/>
      <c r="C773" s="30"/>
    </row>
    <row r="774" spans="2:3" ht="14.25" hidden="1" customHeight="1">
      <c r="B774" s="35"/>
      <c r="C774" s="30"/>
    </row>
    <row r="775" spans="2:3" ht="14.25" hidden="1" customHeight="1">
      <c r="B775" s="35"/>
      <c r="C775" s="30"/>
    </row>
    <row r="776" spans="2:3" ht="14.25" hidden="1" customHeight="1">
      <c r="B776" s="35"/>
      <c r="C776" s="30"/>
    </row>
    <row r="777" spans="2:3" ht="14.25" hidden="1" customHeight="1">
      <c r="B777" s="35"/>
      <c r="C777" s="30"/>
    </row>
    <row r="778" spans="2:3" ht="14.25" hidden="1" customHeight="1">
      <c r="B778" s="35"/>
      <c r="C778" s="30"/>
    </row>
    <row r="779" spans="2:3" ht="14.25" hidden="1" customHeight="1">
      <c r="B779" s="35"/>
      <c r="C779" s="30"/>
    </row>
    <row r="780" spans="2:3" ht="14.25" hidden="1" customHeight="1">
      <c r="B780" s="35"/>
      <c r="C780" s="30"/>
    </row>
    <row r="781" spans="2:3" ht="14.25" hidden="1" customHeight="1">
      <c r="B781" s="35"/>
      <c r="C781" s="30"/>
    </row>
    <row r="782" spans="2:3" ht="14.25" hidden="1" customHeight="1">
      <c r="B782" s="35"/>
      <c r="C782" s="30"/>
    </row>
    <row r="783" spans="2:3" ht="14.25" hidden="1" customHeight="1">
      <c r="B783" s="35"/>
      <c r="C783" s="30"/>
    </row>
    <row r="784" spans="2:3" ht="14.25" hidden="1" customHeight="1">
      <c r="B784" s="35"/>
      <c r="C784" s="30"/>
    </row>
    <row r="785" spans="2:3" ht="14.25" hidden="1" customHeight="1">
      <c r="B785" s="35"/>
      <c r="C785" s="30"/>
    </row>
    <row r="786" spans="2:3" ht="14.25" hidden="1" customHeight="1">
      <c r="B786" s="35"/>
      <c r="C786" s="30"/>
    </row>
    <row r="787" spans="2:3" ht="14.25" hidden="1" customHeight="1">
      <c r="B787" s="35"/>
      <c r="C787" s="30"/>
    </row>
    <row r="788" spans="2:3" ht="14.25" hidden="1" customHeight="1">
      <c r="B788" s="35"/>
      <c r="C788" s="30"/>
    </row>
    <row r="789" spans="2:3" ht="14.25" hidden="1" customHeight="1">
      <c r="B789" s="35"/>
      <c r="C789" s="30"/>
    </row>
    <row r="790" spans="2:3" ht="14.25" hidden="1" customHeight="1">
      <c r="B790" s="35"/>
      <c r="C790" s="30"/>
    </row>
    <row r="791" spans="2:3" ht="14.25" hidden="1" customHeight="1">
      <c r="B791" s="35"/>
      <c r="C791" s="30"/>
    </row>
    <row r="792" spans="2:3" ht="14.25" hidden="1" customHeight="1">
      <c r="B792" s="35"/>
      <c r="C792" s="30"/>
    </row>
    <row r="793" spans="2:3" ht="14.25" hidden="1" customHeight="1">
      <c r="B793" s="35"/>
      <c r="C793" s="30"/>
    </row>
    <row r="794" spans="2:3" ht="14.25" hidden="1" customHeight="1">
      <c r="B794" s="35"/>
      <c r="C794" s="30"/>
    </row>
    <row r="795" spans="2:3" ht="14.25" hidden="1" customHeight="1">
      <c r="B795" s="35"/>
      <c r="C795" s="30"/>
    </row>
    <row r="796" spans="2:3" ht="14.25" hidden="1" customHeight="1">
      <c r="B796" s="35"/>
      <c r="C796" s="30"/>
    </row>
    <row r="797" spans="2:3" ht="14.25" hidden="1" customHeight="1">
      <c r="B797" s="35"/>
      <c r="C797" s="30"/>
    </row>
    <row r="798" spans="2:3" ht="14.25" hidden="1" customHeight="1">
      <c r="B798" s="35"/>
      <c r="C798" s="30"/>
    </row>
    <row r="799" spans="2:3" ht="14.25" hidden="1" customHeight="1">
      <c r="B799" s="35"/>
      <c r="C799" s="30"/>
    </row>
    <row r="800" spans="2:3" ht="14.25" hidden="1" customHeight="1">
      <c r="B800" s="35"/>
      <c r="C800" s="30"/>
    </row>
    <row r="801" spans="2:3" ht="14.25" hidden="1" customHeight="1">
      <c r="B801" s="35"/>
      <c r="C801" s="30"/>
    </row>
    <row r="802" spans="2:3" ht="14.25" hidden="1" customHeight="1">
      <c r="B802" s="35"/>
      <c r="C802" s="30"/>
    </row>
    <row r="803" spans="2:3" ht="14.25" hidden="1" customHeight="1">
      <c r="B803" s="35"/>
      <c r="C803" s="30"/>
    </row>
    <row r="804" spans="2:3" ht="14.25" hidden="1" customHeight="1">
      <c r="B804" s="35"/>
      <c r="C804" s="30"/>
    </row>
    <row r="805" spans="2:3" ht="14.25" hidden="1" customHeight="1">
      <c r="B805" s="35"/>
      <c r="C805" s="30"/>
    </row>
    <row r="806" spans="2:3" ht="14.25" hidden="1" customHeight="1">
      <c r="B806" s="35"/>
      <c r="C806" s="30"/>
    </row>
    <row r="807" spans="2:3" ht="14.25" hidden="1" customHeight="1">
      <c r="B807" s="35"/>
      <c r="C807" s="30"/>
    </row>
    <row r="808" spans="2:3" ht="14.25" hidden="1" customHeight="1">
      <c r="B808" s="35"/>
      <c r="C808" s="30"/>
    </row>
    <row r="809" spans="2:3" ht="14.25" hidden="1" customHeight="1">
      <c r="B809" s="35"/>
      <c r="C809" s="30"/>
    </row>
    <row r="810" spans="2:3" ht="14.25" hidden="1" customHeight="1">
      <c r="B810" s="35"/>
      <c r="C810" s="30"/>
    </row>
    <row r="811" spans="2:3" ht="14.25" hidden="1" customHeight="1">
      <c r="B811" s="35"/>
      <c r="C811" s="30"/>
    </row>
    <row r="812" spans="2:3" ht="14.25" hidden="1" customHeight="1">
      <c r="B812" s="35"/>
      <c r="C812" s="30"/>
    </row>
    <row r="813" spans="2:3" ht="14.25" hidden="1" customHeight="1">
      <c r="B813" s="35"/>
      <c r="C813" s="30"/>
    </row>
    <row r="814" spans="2:3" ht="14.25" hidden="1" customHeight="1">
      <c r="B814" s="35"/>
      <c r="C814" s="30"/>
    </row>
    <row r="815" spans="2:3" ht="14.25" hidden="1" customHeight="1">
      <c r="B815" s="35"/>
      <c r="C815" s="30"/>
    </row>
    <row r="816" spans="2:3" ht="14.25" hidden="1" customHeight="1">
      <c r="B816" s="35"/>
      <c r="C816" s="30"/>
    </row>
    <row r="817" spans="2:3" ht="14.25" hidden="1" customHeight="1">
      <c r="B817" s="35"/>
      <c r="C817" s="30"/>
    </row>
    <row r="818" spans="2:3" ht="14.25" hidden="1" customHeight="1">
      <c r="B818" s="35"/>
      <c r="C818" s="30"/>
    </row>
    <row r="819" spans="2:3" ht="14.25" hidden="1" customHeight="1">
      <c r="B819" s="35"/>
      <c r="C819" s="30"/>
    </row>
    <row r="820" spans="2:3" ht="14.25" hidden="1" customHeight="1">
      <c r="B820" s="35"/>
      <c r="C820" s="30"/>
    </row>
    <row r="821" spans="2:3" ht="14.25" hidden="1" customHeight="1">
      <c r="B821" s="35"/>
      <c r="C821" s="30"/>
    </row>
    <row r="822" spans="2:3" ht="14.25" hidden="1" customHeight="1">
      <c r="B822" s="35"/>
      <c r="C822" s="30"/>
    </row>
    <row r="823" spans="2:3" ht="14.25" hidden="1" customHeight="1">
      <c r="B823" s="35"/>
      <c r="C823" s="30"/>
    </row>
    <row r="824" spans="2:3" ht="14.25" hidden="1" customHeight="1">
      <c r="B824" s="35"/>
      <c r="C824" s="30"/>
    </row>
    <row r="825" spans="2:3" ht="14.25" hidden="1" customHeight="1">
      <c r="B825" s="35"/>
      <c r="C825" s="30"/>
    </row>
    <row r="826" spans="2:3" ht="14.25" hidden="1" customHeight="1">
      <c r="B826" s="35"/>
      <c r="C826" s="30"/>
    </row>
    <row r="827" spans="2:3" ht="14.25" hidden="1" customHeight="1">
      <c r="B827" s="35"/>
      <c r="C827" s="30"/>
    </row>
    <row r="828" spans="2:3" ht="14.25" hidden="1" customHeight="1">
      <c r="B828" s="35"/>
      <c r="C828" s="30"/>
    </row>
    <row r="829" spans="2:3" ht="14.25" hidden="1" customHeight="1">
      <c r="B829" s="35"/>
      <c r="C829" s="30"/>
    </row>
    <row r="830" spans="2:3" ht="14.25" hidden="1" customHeight="1">
      <c r="B830" s="35"/>
      <c r="C830" s="30"/>
    </row>
    <row r="831" spans="2:3" ht="14.25" hidden="1" customHeight="1">
      <c r="B831" s="35"/>
      <c r="C831" s="30"/>
    </row>
    <row r="832" spans="2:3" ht="14.25" hidden="1" customHeight="1">
      <c r="B832" s="35"/>
      <c r="C832" s="30"/>
    </row>
    <row r="833" spans="2:3" ht="14.25" hidden="1" customHeight="1">
      <c r="B833" s="35"/>
      <c r="C833" s="30"/>
    </row>
    <row r="834" spans="2:3" ht="14.25" hidden="1" customHeight="1">
      <c r="B834" s="35"/>
      <c r="C834" s="30"/>
    </row>
    <row r="835" spans="2:3" ht="14.25" hidden="1" customHeight="1">
      <c r="B835" s="35"/>
      <c r="C835" s="30"/>
    </row>
    <row r="836" spans="2:3" ht="14.25" hidden="1" customHeight="1">
      <c r="B836" s="35"/>
      <c r="C836" s="30"/>
    </row>
    <row r="837" spans="2:3" ht="14.25" hidden="1" customHeight="1">
      <c r="B837" s="35"/>
      <c r="C837" s="30"/>
    </row>
    <row r="838" spans="2:3" ht="14.25" hidden="1" customHeight="1">
      <c r="B838" s="35"/>
      <c r="C838" s="30"/>
    </row>
    <row r="839" spans="2:3" ht="14.25" hidden="1" customHeight="1">
      <c r="B839" s="35"/>
      <c r="C839" s="30"/>
    </row>
    <row r="840" spans="2:3" ht="14.25" hidden="1" customHeight="1">
      <c r="B840" s="35"/>
      <c r="C840" s="30"/>
    </row>
    <row r="841" spans="2:3" ht="14.25" hidden="1" customHeight="1">
      <c r="B841" s="35"/>
      <c r="C841" s="30"/>
    </row>
    <row r="842" spans="2:3" ht="14.25" hidden="1" customHeight="1">
      <c r="B842" s="35"/>
      <c r="C842" s="30"/>
    </row>
    <row r="843" spans="2:3" ht="14.25" hidden="1" customHeight="1">
      <c r="B843" s="35"/>
      <c r="C843" s="30"/>
    </row>
    <row r="844" spans="2:3" ht="14.25" hidden="1" customHeight="1">
      <c r="B844" s="35"/>
      <c r="C844" s="30"/>
    </row>
    <row r="845" spans="2:3" ht="14.25" hidden="1" customHeight="1">
      <c r="B845" s="35"/>
      <c r="C845" s="30"/>
    </row>
    <row r="846" spans="2:3" ht="14.25" hidden="1" customHeight="1">
      <c r="B846" s="35"/>
      <c r="C846" s="30"/>
    </row>
    <row r="847" spans="2:3" ht="14.25" hidden="1" customHeight="1">
      <c r="B847" s="35"/>
      <c r="C847" s="30"/>
    </row>
    <row r="848" spans="2:3" ht="14.25" hidden="1" customHeight="1">
      <c r="B848" s="35"/>
      <c r="C848" s="30"/>
    </row>
    <row r="849" spans="2:3" ht="14.25" hidden="1" customHeight="1">
      <c r="B849" s="35"/>
      <c r="C849" s="30"/>
    </row>
    <row r="850" spans="2:3" ht="14.25" hidden="1" customHeight="1">
      <c r="B850" s="35"/>
      <c r="C850" s="30"/>
    </row>
    <row r="851" spans="2:3" ht="14.25" hidden="1" customHeight="1">
      <c r="B851" s="35"/>
      <c r="C851" s="30"/>
    </row>
    <row r="852" spans="2:3" ht="14.25" hidden="1" customHeight="1">
      <c r="B852" s="35"/>
      <c r="C852" s="30"/>
    </row>
    <row r="853" spans="2:3" ht="14.25" hidden="1" customHeight="1">
      <c r="B853" s="35"/>
      <c r="C853" s="30"/>
    </row>
    <row r="854" spans="2:3" ht="14.25" hidden="1" customHeight="1">
      <c r="B854" s="35"/>
      <c r="C854" s="30"/>
    </row>
    <row r="855" spans="2:3" ht="14.25" hidden="1" customHeight="1">
      <c r="B855" s="35"/>
      <c r="C855" s="30"/>
    </row>
    <row r="856" spans="2:3" ht="14.25" hidden="1" customHeight="1">
      <c r="B856" s="35"/>
      <c r="C856" s="30"/>
    </row>
    <row r="857" spans="2:3" ht="14.25" hidden="1" customHeight="1">
      <c r="B857" s="35"/>
      <c r="C857" s="30"/>
    </row>
    <row r="858" spans="2:3" ht="14.25" hidden="1" customHeight="1">
      <c r="B858" s="35"/>
      <c r="C858" s="30"/>
    </row>
    <row r="859" spans="2:3" ht="14.25" hidden="1" customHeight="1">
      <c r="B859" s="35"/>
      <c r="C859" s="30"/>
    </row>
    <row r="860" spans="2:3" ht="14.25" hidden="1" customHeight="1">
      <c r="B860" s="35"/>
      <c r="C860" s="30"/>
    </row>
    <row r="861" spans="2:3" ht="14.25" hidden="1" customHeight="1">
      <c r="B861" s="35"/>
      <c r="C861" s="30"/>
    </row>
    <row r="862" spans="2:3" ht="14.25" hidden="1" customHeight="1">
      <c r="B862" s="35"/>
      <c r="C862" s="30"/>
    </row>
    <row r="863" spans="2:3" ht="14.25" hidden="1" customHeight="1">
      <c r="B863" s="35"/>
      <c r="C863" s="30"/>
    </row>
    <row r="864" spans="2:3" ht="14.25" hidden="1" customHeight="1">
      <c r="B864" s="35"/>
      <c r="C864" s="30"/>
    </row>
    <row r="865" spans="2:3" ht="14.25" hidden="1" customHeight="1">
      <c r="B865" s="35"/>
      <c r="C865" s="30"/>
    </row>
    <row r="866" spans="2:3" ht="14.25" hidden="1" customHeight="1">
      <c r="B866" s="35"/>
      <c r="C866" s="30"/>
    </row>
    <row r="867" spans="2:3" ht="14.25" hidden="1" customHeight="1">
      <c r="B867" s="35"/>
      <c r="C867" s="30"/>
    </row>
    <row r="868" spans="2:3" ht="14.25" hidden="1" customHeight="1">
      <c r="B868" s="35"/>
      <c r="C868" s="30"/>
    </row>
    <row r="869" spans="2:3" ht="14.25" hidden="1" customHeight="1">
      <c r="B869" s="35"/>
      <c r="C869" s="30"/>
    </row>
    <row r="870" spans="2:3" ht="14.25" hidden="1" customHeight="1">
      <c r="B870" s="35"/>
      <c r="C870" s="30"/>
    </row>
    <row r="871" spans="2:3" ht="14.25" hidden="1" customHeight="1">
      <c r="B871" s="35"/>
      <c r="C871" s="30"/>
    </row>
    <row r="872" spans="2:3" ht="14.25" hidden="1" customHeight="1">
      <c r="B872" s="35"/>
      <c r="C872" s="30"/>
    </row>
    <row r="873" spans="2:3" ht="14.25" hidden="1" customHeight="1">
      <c r="B873" s="35"/>
      <c r="C873" s="30"/>
    </row>
    <row r="874" spans="2:3" ht="14.25" hidden="1" customHeight="1">
      <c r="B874" s="35"/>
      <c r="C874" s="30"/>
    </row>
    <row r="875" spans="2:3" ht="14.25" hidden="1" customHeight="1">
      <c r="B875" s="35"/>
      <c r="C875" s="30"/>
    </row>
    <row r="876" spans="2:3" ht="14.25" hidden="1" customHeight="1">
      <c r="B876" s="35"/>
      <c r="C876" s="30"/>
    </row>
    <row r="877" spans="2:3" ht="14.25" hidden="1" customHeight="1">
      <c r="B877" s="35"/>
      <c r="C877" s="30"/>
    </row>
    <row r="878" spans="2:3" ht="14.25" hidden="1" customHeight="1">
      <c r="B878" s="35"/>
      <c r="C878" s="30"/>
    </row>
    <row r="879" spans="2:3" ht="14.25" hidden="1" customHeight="1">
      <c r="B879" s="35"/>
      <c r="C879" s="30"/>
    </row>
    <row r="880" spans="2:3" ht="14.25" hidden="1" customHeight="1">
      <c r="B880" s="35"/>
      <c r="C880" s="30"/>
    </row>
    <row r="881" spans="2:3" ht="14.25" hidden="1" customHeight="1">
      <c r="B881" s="35"/>
      <c r="C881" s="30"/>
    </row>
    <row r="882" spans="2:3" ht="14.25" hidden="1" customHeight="1">
      <c r="B882" s="35"/>
      <c r="C882" s="30"/>
    </row>
    <row r="883" spans="2:3" ht="14.25" hidden="1" customHeight="1">
      <c r="B883" s="35"/>
      <c r="C883" s="30"/>
    </row>
    <row r="884" spans="2:3" ht="14.25" hidden="1" customHeight="1">
      <c r="B884" s="35"/>
      <c r="C884" s="30"/>
    </row>
    <row r="885" spans="2:3" ht="14.25" hidden="1" customHeight="1">
      <c r="B885" s="35"/>
      <c r="C885" s="30"/>
    </row>
    <row r="886" spans="2:3" ht="14.25" hidden="1" customHeight="1">
      <c r="B886" s="35"/>
      <c r="C886" s="30"/>
    </row>
    <row r="887" spans="2:3" ht="14.25" hidden="1" customHeight="1">
      <c r="B887" s="35"/>
      <c r="C887" s="30"/>
    </row>
    <row r="888" spans="2:3" ht="14.25" hidden="1" customHeight="1">
      <c r="B888" s="35"/>
      <c r="C888" s="30"/>
    </row>
    <row r="889" spans="2:3" ht="14.25" hidden="1" customHeight="1">
      <c r="B889" s="35"/>
      <c r="C889" s="30"/>
    </row>
    <row r="890" spans="2:3" ht="14.25" hidden="1" customHeight="1">
      <c r="B890" s="35"/>
      <c r="C890" s="30"/>
    </row>
    <row r="891" spans="2:3" ht="14.25" hidden="1" customHeight="1">
      <c r="B891" s="35"/>
      <c r="C891" s="30"/>
    </row>
    <row r="892" spans="2:3" ht="14.25" hidden="1" customHeight="1">
      <c r="B892" s="35"/>
      <c r="C892" s="30"/>
    </row>
    <row r="893" spans="2:3" ht="14.25" hidden="1" customHeight="1">
      <c r="B893" s="35"/>
      <c r="C893" s="30"/>
    </row>
    <row r="894" spans="2:3" ht="14.25" hidden="1" customHeight="1">
      <c r="B894" s="35"/>
      <c r="C894" s="30"/>
    </row>
    <row r="895" spans="2:3" ht="14.25" hidden="1" customHeight="1">
      <c r="B895" s="35"/>
      <c r="C895" s="30"/>
    </row>
    <row r="896" spans="2:3" ht="14.25" hidden="1" customHeight="1">
      <c r="B896" s="35"/>
      <c r="C896" s="30"/>
    </row>
    <row r="897" spans="2:3" ht="14.25" hidden="1" customHeight="1">
      <c r="B897" s="35"/>
      <c r="C897" s="30"/>
    </row>
    <row r="898" spans="2:3" ht="14.25" hidden="1" customHeight="1">
      <c r="B898" s="35"/>
      <c r="C898" s="30"/>
    </row>
    <row r="899" spans="2:3" ht="14.25" hidden="1" customHeight="1">
      <c r="B899" s="35"/>
      <c r="C899" s="30"/>
    </row>
    <row r="900" spans="2:3" ht="14.25" hidden="1" customHeight="1">
      <c r="B900" s="35"/>
      <c r="C900" s="30"/>
    </row>
    <row r="901" spans="2:3" ht="14.25" hidden="1" customHeight="1">
      <c r="B901" s="35"/>
      <c r="C901" s="30"/>
    </row>
    <row r="902" spans="2:3" ht="14.25" hidden="1" customHeight="1">
      <c r="B902" s="35"/>
      <c r="C902" s="30"/>
    </row>
    <row r="903" spans="2:3" ht="14.25" hidden="1" customHeight="1">
      <c r="B903" s="35"/>
      <c r="C903" s="30"/>
    </row>
    <row r="904" spans="2:3" ht="14.25" hidden="1" customHeight="1">
      <c r="B904" s="35"/>
      <c r="C904" s="30"/>
    </row>
    <row r="905" spans="2:3" ht="14.25" hidden="1" customHeight="1">
      <c r="B905" s="35"/>
      <c r="C905" s="30"/>
    </row>
    <row r="906" spans="2:3" ht="14.25" hidden="1" customHeight="1">
      <c r="B906" s="35"/>
      <c r="C906" s="30"/>
    </row>
    <row r="907" spans="2:3" ht="14.25" hidden="1" customHeight="1">
      <c r="B907" s="35"/>
      <c r="C907" s="30"/>
    </row>
    <row r="908" spans="2:3" ht="14.25" hidden="1" customHeight="1">
      <c r="B908" s="35"/>
      <c r="C908" s="30"/>
    </row>
    <row r="909" spans="2:3" ht="14.25" hidden="1" customHeight="1">
      <c r="B909" s="35"/>
      <c r="C909" s="30"/>
    </row>
    <row r="910" spans="2:3" ht="14.25" hidden="1" customHeight="1">
      <c r="B910" s="35"/>
      <c r="C910" s="30"/>
    </row>
    <row r="911" spans="2:3" ht="14.25" hidden="1" customHeight="1">
      <c r="B911" s="35"/>
      <c r="C911" s="30"/>
    </row>
    <row r="912" spans="2:3" ht="14.25" hidden="1" customHeight="1">
      <c r="B912" s="35"/>
      <c r="C912" s="30"/>
    </row>
    <row r="913" spans="2:3" ht="14.25" hidden="1" customHeight="1">
      <c r="B913" s="35"/>
      <c r="C913" s="30"/>
    </row>
    <row r="914" spans="2:3" ht="14.25" hidden="1" customHeight="1">
      <c r="B914" s="35"/>
      <c r="C914" s="30"/>
    </row>
    <row r="915" spans="2:3" ht="14.25" hidden="1" customHeight="1">
      <c r="B915" s="35"/>
      <c r="C915" s="30"/>
    </row>
    <row r="916" spans="2:3" ht="14.25" hidden="1" customHeight="1">
      <c r="B916" s="35"/>
      <c r="C916" s="30"/>
    </row>
    <row r="917" spans="2:3" ht="14.25" hidden="1" customHeight="1">
      <c r="B917" s="35"/>
      <c r="C917" s="30"/>
    </row>
    <row r="918" spans="2:3" ht="14.25" hidden="1" customHeight="1">
      <c r="B918" s="35"/>
      <c r="C918" s="30"/>
    </row>
    <row r="919" spans="2:3" ht="14.25" hidden="1" customHeight="1">
      <c r="B919" s="35"/>
      <c r="C919" s="30"/>
    </row>
    <row r="920" spans="2:3" ht="14.25" hidden="1" customHeight="1">
      <c r="B920" s="35"/>
      <c r="C920" s="30"/>
    </row>
    <row r="921" spans="2:3" ht="14.25" hidden="1" customHeight="1">
      <c r="B921" s="35"/>
      <c r="C921" s="30"/>
    </row>
    <row r="922" spans="2:3" ht="14.25" hidden="1" customHeight="1">
      <c r="B922" s="35"/>
      <c r="C922" s="30"/>
    </row>
    <row r="923" spans="2:3" ht="14.25" hidden="1" customHeight="1">
      <c r="B923" s="35"/>
      <c r="C923" s="30"/>
    </row>
    <row r="924" spans="2:3" ht="14.25" hidden="1" customHeight="1">
      <c r="B924" s="35"/>
      <c r="C924" s="30"/>
    </row>
    <row r="925" spans="2:3" ht="14.25" hidden="1" customHeight="1">
      <c r="B925" s="35"/>
      <c r="C925" s="30"/>
    </row>
    <row r="926" spans="2:3" ht="14.25" hidden="1" customHeight="1">
      <c r="B926" s="35"/>
      <c r="C926" s="30"/>
    </row>
    <row r="927" spans="2:3" ht="14.25" hidden="1" customHeight="1">
      <c r="B927" s="35"/>
      <c r="C927" s="30"/>
    </row>
    <row r="928" spans="2:3" ht="14.25" hidden="1" customHeight="1">
      <c r="B928" s="35"/>
      <c r="C928" s="30"/>
    </row>
    <row r="929" spans="2:3" ht="14.25" hidden="1" customHeight="1">
      <c r="B929" s="35"/>
      <c r="C929" s="30"/>
    </row>
    <row r="930" spans="2:3" ht="14.25" hidden="1" customHeight="1">
      <c r="B930" s="35"/>
      <c r="C930" s="30"/>
    </row>
    <row r="931" spans="2:3" ht="14.25" hidden="1" customHeight="1">
      <c r="B931" s="35"/>
      <c r="C931" s="30"/>
    </row>
    <row r="932" spans="2:3" ht="14.25" hidden="1" customHeight="1">
      <c r="B932" s="35"/>
      <c r="C932" s="30"/>
    </row>
    <row r="933" spans="2:3" ht="14.25" hidden="1" customHeight="1">
      <c r="B933" s="35"/>
      <c r="C933" s="30"/>
    </row>
    <row r="934" spans="2:3" ht="14.25" hidden="1" customHeight="1">
      <c r="B934" s="35"/>
      <c r="C934" s="30"/>
    </row>
    <row r="935" spans="2:3" ht="14.25" hidden="1" customHeight="1">
      <c r="B935" s="35"/>
      <c r="C935" s="30"/>
    </row>
    <row r="936" spans="2:3" ht="14.25" hidden="1" customHeight="1">
      <c r="B936" s="35"/>
      <c r="C936" s="30"/>
    </row>
    <row r="937" spans="2:3" ht="14.25" hidden="1" customHeight="1">
      <c r="B937" s="35"/>
      <c r="C937" s="30"/>
    </row>
    <row r="938" spans="2:3" ht="14.25" hidden="1" customHeight="1">
      <c r="B938" s="35"/>
      <c r="C938" s="30"/>
    </row>
    <row r="939" spans="2:3" ht="14.25" hidden="1" customHeight="1">
      <c r="B939" s="35"/>
      <c r="C939" s="30"/>
    </row>
    <row r="940" spans="2:3" ht="14.25" hidden="1" customHeight="1">
      <c r="B940" s="35"/>
      <c r="C940" s="30"/>
    </row>
    <row r="941" spans="2:3" ht="14.25" hidden="1" customHeight="1">
      <c r="B941" s="35"/>
      <c r="C941" s="30"/>
    </row>
    <row r="942" spans="2:3" ht="14.25" hidden="1" customHeight="1">
      <c r="B942" s="35"/>
      <c r="C942" s="30"/>
    </row>
    <row r="943" spans="2:3" ht="14.25" hidden="1" customHeight="1">
      <c r="B943" s="35"/>
      <c r="C943" s="30"/>
    </row>
    <row r="944" spans="2:3" ht="14.25" hidden="1" customHeight="1">
      <c r="B944" s="35"/>
      <c r="C944" s="30"/>
    </row>
    <row r="945" spans="2:3" ht="14.25" hidden="1" customHeight="1">
      <c r="B945" s="35"/>
      <c r="C945" s="30"/>
    </row>
    <row r="946" spans="2:3" ht="14.25" hidden="1" customHeight="1">
      <c r="B946" s="35"/>
      <c r="C946" s="30"/>
    </row>
    <row r="947" spans="2:3" ht="14.25" hidden="1" customHeight="1">
      <c r="B947" s="35"/>
      <c r="C947" s="30"/>
    </row>
    <row r="948" spans="2:3" ht="14.25" hidden="1" customHeight="1">
      <c r="B948" s="35"/>
      <c r="C948" s="30"/>
    </row>
    <row r="949" spans="2:3" ht="14.25" hidden="1" customHeight="1">
      <c r="B949" s="35"/>
      <c r="C949" s="30"/>
    </row>
    <row r="950" spans="2:3" ht="14.25" hidden="1" customHeight="1">
      <c r="B950" s="35"/>
      <c r="C950" s="30"/>
    </row>
    <row r="951" spans="2:3" ht="14.25" hidden="1" customHeight="1">
      <c r="B951" s="35"/>
      <c r="C951" s="30"/>
    </row>
    <row r="952" spans="2:3" ht="14.25" hidden="1" customHeight="1">
      <c r="B952" s="35"/>
      <c r="C952" s="30"/>
    </row>
    <row r="953" spans="2:3" ht="14.25" hidden="1" customHeight="1">
      <c r="B953" s="35"/>
      <c r="C953" s="30"/>
    </row>
    <row r="954" spans="2:3" ht="14.25" hidden="1" customHeight="1">
      <c r="B954" s="35"/>
      <c r="C954" s="30"/>
    </row>
    <row r="955" spans="2:3" ht="14.25" hidden="1" customHeight="1">
      <c r="B955" s="35"/>
      <c r="C955" s="30"/>
    </row>
    <row r="956" spans="2:3" ht="14.25" hidden="1" customHeight="1">
      <c r="B956" s="35"/>
      <c r="C956" s="30"/>
    </row>
    <row r="957" spans="2:3" ht="14.25" hidden="1" customHeight="1">
      <c r="B957" s="35"/>
      <c r="C957" s="30"/>
    </row>
    <row r="958" spans="2:3" ht="14.25" hidden="1" customHeight="1">
      <c r="B958" s="35"/>
      <c r="C958" s="30"/>
    </row>
    <row r="959" spans="2:3" ht="14.25" hidden="1" customHeight="1">
      <c r="B959" s="35"/>
      <c r="C959" s="30"/>
    </row>
    <row r="960" spans="2:3" ht="14.25" hidden="1" customHeight="1">
      <c r="B960" s="35"/>
      <c r="C960" s="30"/>
    </row>
    <row r="961" spans="2:3" ht="14.25" hidden="1" customHeight="1">
      <c r="B961" s="35"/>
      <c r="C961" s="30"/>
    </row>
    <row r="962" spans="2:3" ht="14.25" hidden="1" customHeight="1">
      <c r="B962" s="35"/>
      <c r="C962" s="30"/>
    </row>
    <row r="963" spans="2:3" ht="14.25" hidden="1" customHeight="1">
      <c r="B963" s="35"/>
      <c r="C963" s="30"/>
    </row>
    <row r="964" spans="2:3" ht="14.25" hidden="1" customHeight="1">
      <c r="B964" s="35"/>
      <c r="C964" s="30"/>
    </row>
    <row r="965" spans="2:3" ht="14.25" hidden="1" customHeight="1">
      <c r="B965" s="35"/>
      <c r="C965" s="30"/>
    </row>
    <row r="966" spans="2:3" ht="14.25" hidden="1" customHeight="1">
      <c r="B966" s="35"/>
      <c r="C966" s="30"/>
    </row>
    <row r="967" spans="2:3" ht="14.25" hidden="1" customHeight="1">
      <c r="B967" s="35"/>
      <c r="C967" s="30"/>
    </row>
    <row r="968" spans="2:3" ht="14.25" hidden="1" customHeight="1">
      <c r="B968" s="35"/>
      <c r="C968" s="30"/>
    </row>
    <row r="969" spans="2:3" ht="14.25" hidden="1" customHeight="1">
      <c r="B969" s="35"/>
      <c r="C969" s="30"/>
    </row>
    <row r="970" spans="2:3" ht="14.25" hidden="1" customHeight="1">
      <c r="B970" s="35"/>
      <c r="C970" s="30"/>
    </row>
    <row r="971" spans="2:3" ht="14.25" hidden="1" customHeight="1">
      <c r="B971" s="35"/>
      <c r="C971" s="30"/>
    </row>
    <row r="972" spans="2:3" ht="14.25" hidden="1" customHeight="1">
      <c r="B972" s="35"/>
      <c r="C972" s="30"/>
    </row>
    <row r="973" spans="2:3" ht="14.25" hidden="1" customHeight="1">
      <c r="B973" s="35"/>
      <c r="C973" s="30"/>
    </row>
    <row r="974" spans="2:3" ht="14.25" hidden="1" customHeight="1">
      <c r="B974" s="35"/>
      <c r="C974" s="30"/>
    </row>
    <row r="975" spans="2:3" ht="14.25" hidden="1" customHeight="1">
      <c r="B975" s="35"/>
      <c r="C975" s="30"/>
    </row>
    <row r="976" spans="2:3" ht="14.25" hidden="1" customHeight="1">
      <c r="B976" s="35"/>
      <c r="C976" s="30"/>
    </row>
    <row r="977" spans="2:3" ht="14.25" hidden="1" customHeight="1">
      <c r="B977" s="35"/>
      <c r="C977" s="30"/>
    </row>
    <row r="978" spans="2:3" ht="14.25" hidden="1" customHeight="1">
      <c r="B978" s="35"/>
      <c r="C978" s="30"/>
    </row>
    <row r="979" spans="2:3" ht="14.25" hidden="1" customHeight="1">
      <c r="B979" s="35"/>
      <c r="C979" s="30"/>
    </row>
    <row r="980" spans="2:3" ht="14.25" hidden="1" customHeight="1">
      <c r="B980" s="35"/>
      <c r="C980" s="30"/>
    </row>
    <row r="981" spans="2:3" ht="14.25" hidden="1" customHeight="1">
      <c r="B981" s="35"/>
      <c r="C981" s="30"/>
    </row>
    <row r="982" spans="2:3" ht="14.25" hidden="1" customHeight="1">
      <c r="B982" s="35"/>
      <c r="C982" s="30"/>
    </row>
    <row r="983" spans="2:3" ht="14.25" hidden="1" customHeight="1">
      <c r="B983" s="35"/>
      <c r="C983" s="30"/>
    </row>
    <row r="984" spans="2:3" ht="14.25" hidden="1" customHeight="1">
      <c r="B984" s="35"/>
      <c r="C984" s="30"/>
    </row>
    <row r="985" spans="2:3" ht="14.25" hidden="1" customHeight="1">
      <c r="B985" s="35"/>
      <c r="C985" s="30"/>
    </row>
    <row r="986" spans="2:3" ht="14.25" hidden="1" customHeight="1">
      <c r="B986" s="35"/>
      <c r="C986" s="30"/>
    </row>
    <row r="987" spans="2:3" ht="14.25" hidden="1" customHeight="1">
      <c r="B987" s="35"/>
      <c r="C987" s="30"/>
    </row>
    <row r="988" spans="2:3" ht="14.25" hidden="1" customHeight="1">
      <c r="B988" s="35"/>
      <c r="C988" s="30"/>
    </row>
    <row r="989" spans="2:3" ht="14.25" hidden="1" customHeight="1">
      <c r="B989" s="35"/>
      <c r="C989" s="30"/>
    </row>
    <row r="990" spans="2:3" ht="14.25" hidden="1" customHeight="1">
      <c r="B990" s="35"/>
      <c r="C990" s="30"/>
    </row>
    <row r="991" spans="2:3" ht="14.25" hidden="1" customHeight="1">
      <c r="B991" s="35"/>
      <c r="C991" s="30"/>
    </row>
    <row r="992" spans="2:3" ht="14.25" hidden="1" customHeight="1">
      <c r="B992" s="35"/>
      <c r="C992" s="30"/>
    </row>
    <row r="993" spans="2:3" ht="14.25" hidden="1" customHeight="1">
      <c r="B993" s="35"/>
      <c r="C993" s="30"/>
    </row>
    <row r="994" spans="2:3" ht="14.25" hidden="1" customHeight="1">
      <c r="B994" s="35"/>
      <c r="C994" s="30"/>
    </row>
    <row r="995" spans="2:3" ht="14.25" hidden="1" customHeight="1">
      <c r="B995" s="35"/>
      <c r="C995" s="30"/>
    </row>
    <row r="996" spans="2:3" ht="14.25" hidden="1" customHeight="1">
      <c r="B996" s="35"/>
      <c r="C996" s="30"/>
    </row>
    <row r="997" spans="2:3" ht="14.25" hidden="1" customHeight="1">
      <c r="B997" s="35"/>
      <c r="C997" s="30"/>
    </row>
    <row r="998" spans="2:3" ht="14.25" hidden="1" customHeight="1">
      <c r="B998" s="35"/>
      <c r="C998" s="30"/>
    </row>
    <row r="999" spans="2:3" ht="14.25" hidden="1" customHeight="1">
      <c r="B999" s="35"/>
      <c r="C999" s="30"/>
    </row>
    <row r="1000" spans="2:3" ht="14.25" hidden="1" customHeight="1">
      <c r="B1000" s="35"/>
      <c r="C1000" s="30"/>
    </row>
    <row r="1001" spans="2:3" ht="14.25" hidden="1" customHeight="1">
      <c r="B1001" s="35"/>
      <c r="C1001" s="30"/>
    </row>
    <row r="1002" spans="2:3" ht="14.25" hidden="1" customHeight="1">
      <c r="B1002" s="35"/>
      <c r="C1002" s="30"/>
    </row>
    <row r="1003" spans="2:3" ht="14.25" hidden="1" customHeight="1">
      <c r="B1003" s="35"/>
      <c r="C1003" s="30"/>
    </row>
    <row r="1004" spans="2:3" ht="14.25" hidden="1" customHeight="1">
      <c r="B1004" s="35"/>
      <c r="C1004" s="30"/>
    </row>
    <row r="1005" spans="2:3" ht="14.25" hidden="1" customHeight="1">
      <c r="B1005" s="35"/>
      <c r="C1005" s="30"/>
    </row>
    <row r="1006" spans="2:3" ht="14.25" hidden="1" customHeight="1">
      <c r="B1006" s="35"/>
      <c r="C1006" s="30"/>
    </row>
    <row r="1007" spans="2:3" ht="14.25" hidden="1" customHeight="1">
      <c r="B1007" s="35"/>
      <c r="C1007" s="30"/>
    </row>
    <row r="1008" spans="2:3" ht="14.25" hidden="1" customHeight="1">
      <c r="B1008" s="35"/>
      <c r="C1008" s="30"/>
    </row>
    <row r="1009" spans="2:3" ht="14.25" hidden="1" customHeight="1">
      <c r="B1009" s="35"/>
      <c r="C1009" s="30"/>
    </row>
    <row r="1010" spans="2:3" ht="14.25" hidden="1" customHeight="1">
      <c r="B1010" s="35"/>
      <c r="C1010" s="30"/>
    </row>
    <row r="1011" spans="2:3" ht="14.25" hidden="1" customHeight="1">
      <c r="B1011" s="35"/>
      <c r="C1011" s="30"/>
    </row>
    <row r="1012" spans="2:3" ht="14.25" hidden="1" customHeight="1">
      <c r="B1012" s="35"/>
      <c r="C1012" s="30"/>
    </row>
    <row r="1013" spans="2:3" ht="14.25" hidden="1" customHeight="1">
      <c r="B1013" s="35"/>
      <c r="C1013" s="30"/>
    </row>
    <row r="1014" spans="2:3" ht="14.25" hidden="1" customHeight="1">
      <c r="B1014" s="35"/>
      <c r="C1014" s="30"/>
    </row>
    <row r="1015" spans="2:3" ht="14.25" hidden="1" customHeight="1">
      <c r="B1015" s="35"/>
      <c r="C1015" s="30"/>
    </row>
    <row r="1016" spans="2:3" ht="14.25" hidden="1" customHeight="1">
      <c r="B1016" s="35"/>
      <c r="C1016" s="30"/>
    </row>
    <row r="1017" spans="2:3" ht="14.25" hidden="1" customHeight="1">
      <c r="B1017" s="35"/>
      <c r="C1017" s="30"/>
    </row>
    <row r="1018" spans="2:3" ht="14.25" hidden="1" customHeight="1">
      <c r="B1018" s="35"/>
      <c r="C1018" s="30"/>
    </row>
    <row r="1019" spans="2:3" ht="14.25" hidden="1" customHeight="1">
      <c r="B1019" s="35"/>
      <c r="C1019" s="30"/>
    </row>
    <row r="1020" spans="2:3" ht="14.25" hidden="1" customHeight="1">
      <c r="B1020" s="35"/>
      <c r="C1020" s="30"/>
    </row>
    <row r="1021" spans="2:3" ht="14.25" hidden="1" customHeight="1">
      <c r="B1021" s="35"/>
      <c r="C1021" s="30"/>
    </row>
    <row r="1022" spans="2:3" ht="14.25" hidden="1" customHeight="1">
      <c r="B1022" s="35"/>
      <c r="C1022" s="30"/>
    </row>
    <row r="1023" spans="2:3" ht="14.25" hidden="1" customHeight="1">
      <c r="B1023" s="35"/>
      <c r="C1023" s="30"/>
    </row>
    <row r="1024" spans="2:3" ht="14.25" hidden="1" customHeight="1">
      <c r="B1024" s="35"/>
      <c r="C1024" s="30"/>
    </row>
    <row r="1025" spans="2:3" ht="14.25" hidden="1" customHeight="1">
      <c r="B1025" s="35"/>
      <c r="C1025" s="30"/>
    </row>
    <row r="1026" spans="2:3" ht="14.25" hidden="1" customHeight="1">
      <c r="B1026" s="35"/>
      <c r="C1026" s="30"/>
    </row>
    <row r="1027" spans="2:3" ht="14.25" hidden="1" customHeight="1">
      <c r="B1027" s="35"/>
      <c r="C1027" s="30"/>
    </row>
    <row r="1028" spans="2:3" ht="14.25" hidden="1" customHeight="1">
      <c r="B1028" s="35"/>
      <c r="C1028" s="30"/>
    </row>
    <row r="1029" spans="2:3" ht="14.25" hidden="1" customHeight="1">
      <c r="B1029" s="35"/>
      <c r="C1029" s="30"/>
    </row>
    <row r="1030" spans="2:3" ht="14.25" hidden="1" customHeight="1">
      <c r="B1030" s="35"/>
      <c r="C1030" s="30"/>
    </row>
    <row r="1031" spans="2:3" ht="14.25" hidden="1" customHeight="1">
      <c r="B1031" s="35"/>
      <c r="C1031" s="30"/>
    </row>
    <row r="1032" spans="2:3" ht="14.25" hidden="1" customHeight="1">
      <c r="B1032" s="35"/>
      <c r="C1032" s="30"/>
    </row>
    <row r="1033" spans="2:3" ht="14.25" hidden="1" customHeight="1">
      <c r="B1033" s="35"/>
      <c r="C1033" s="30"/>
    </row>
    <row r="1034" spans="2:3" ht="14.25" hidden="1" customHeight="1">
      <c r="B1034" s="35"/>
      <c r="C1034" s="30"/>
    </row>
    <row r="1035" spans="2:3" ht="14.25" hidden="1" customHeight="1">
      <c r="B1035" s="35"/>
      <c r="C1035" s="30"/>
    </row>
    <row r="1036" spans="2:3" ht="14.25" hidden="1" customHeight="1">
      <c r="B1036" s="35"/>
      <c r="C1036" s="30"/>
    </row>
    <row r="1037" spans="2:3" ht="14.25" hidden="1" customHeight="1">
      <c r="B1037" s="35"/>
      <c r="C1037" s="30"/>
    </row>
    <row r="1038" spans="2:3" ht="14.25" hidden="1" customHeight="1">
      <c r="B1038" s="35"/>
      <c r="C1038" s="30"/>
    </row>
    <row r="1039" spans="2:3" ht="14.25" hidden="1" customHeight="1">
      <c r="B1039" s="35"/>
      <c r="C1039" s="30"/>
    </row>
    <row r="1040" spans="2:3" ht="14.25" hidden="1" customHeight="1">
      <c r="B1040" s="35"/>
      <c r="C1040" s="30"/>
    </row>
    <row r="1041" spans="2:3" ht="14.25" hidden="1" customHeight="1">
      <c r="B1041" s="35"/>
      <c r="C1041" s="30"/>
    </row>
    <row r="1042" spans="2:3" ht="14.25" hidden="1" customHeight="1">
      <c r="B1042" s="35"/>
      <c r="C1042" s="30"/>
    </row>
    <row r="1043" spans="2:3" ht="14.25" hidden="1" customHeight="1">
      <c r="B1043" s="35"/>
      <c r="C1043" s="30"/>
    </row>
    <row r="1044" spans="2:3" ht="14.25" hidden="1" customHeight="1">
      <c r="B1044" s="35"/>
      <c r="C1044" s="30"/>
    </row>
    <row r="1045" spans="2:3" ht="14.25" hidden="1" customHeight="1">
      <c r="B1045" s="35"/>
      <c r="C1045" s="30"/>
    </row>
    <row r="1046" spans="2:3" ht="14.25" hidden="1" customHeight="1">
      <c r="B1046" s="35"/>
      <c r="C1046" s="30"/>
    </row>
    <row r="1047" spans="2:3" ht="14.25" hidden="1" customHeight="1">
      <c r="B1047" s="35"/>
      <c r="C1047" s="30"/>
    </row>
    <row r="1048" spans="2:3" ht="14.25" hidden="1" customHeight="1">
      <c r="B1048" s="35"/>
      <c r="C1048" s="30"/>
    </row>
    <row r="1049" spans="2:3" ht="14.25" hidden="1" customHeight="1">
      <c r="B1049" s="35"/>
      <c r="C1049" s="30"/>
    </row>
    <row r="1050" spans="2:3" ht="14.25" hidden="1" customHeight="1">
      <c r="B1050" s="35"/>
      <c r="C1050" s="30"/>
    </row>
    <row r="1051" spans="2:3" ht="14.25" hidden="1" customHeight="1">
      <c r="B1051" s="35"/>
      <c r="C1051" s="30"/>
    </row>
    <row r="1052" spans="2:3" ht="14.25" hidden="1" customHeight="1">
      <c r="B1052" s="35"/>
      <c r="C1052" s="30"/>
    </row>
    <row r="1053" spans="2:3" ht="14.25" hidden="1" customHeight="1">
      <c r="B1053" s="35"/>
      <c r="C1053" s="30"/>
    </row>
    <row r="1054" spans="2:3" ht="14.25" hidden="1" customHeight="1">
      <c r="B1054" s="35"/>
      <c r="C1054" s="30"/>
    </row>
    <row r="1055" spans="2:3" ht="14.25" hidden="1" customHeight="1">
      <c r="B1055" s="35"/>
      <c r="C1055" s="30"/>
    </row>
    <row r="1056" spans="2:3" ht="14.25" hidden="1" customHeight="1">
      <c r="B1056" s="35"/>
      <c r="C1056" s="30"/>
    </row>
    <row r="1057" spans="2:3" ht="14.25" hidden="1" customHeight="1">
      <c r="B1057" s="35"/>
      <c r="C1057" s="30"/>
    </row>
    <row r="1058" spans="2:3" ht="14.25" hidden="1" customHeight="1">
      <c r="B1058" s="35"/>
      <c r="C1058" s="30"/>
    </row>
    <row r="1059" spans="2:3" ht="14.25" hidden="1" customHeight="1">
      <c r="B1059" s="35"/>
      <c r="C1059" s="30"/>
    </row>
    <row r="1060" spans="2:3" ht="14.25" hidden="1" customHeight="1">
      <c r="B1060" s="35"/>
      <c r="C1060" s="30"/>
    </row>
    <row r="1061" spans="2:3" ht="14.25" hidden="1" customHeight="1">
      <c r="B1061" s="35"/>
      <c r="C1061" s="30"/>
    </row>
    <row r="1062" spans="2:3" ht="14.25" hidden="1" customHeight="1">
      <c r="B1062" s="35"/>
      <c r="C1062" s="30"/>
    </row>
    <row r="1063" spans="2:3" ht="14.25" hidden="1" customHeight="1">
      <c r="B1063" s="35"/>
      <c r="C1063" s="30"/>
    </row>
    <row r="1064" spans="2:3" ht="14.25" hidden="1" customHeight="1">
      <c r="B1064" s="35"/>
      <c r="C1064" s="30"/>
    </row>
    <row r="1065" spans="2:3" ht="14.25" hidden="1" customHeight="1">
      <c r="B1065" s="35"/>
      <c r="C1065" s="30"/>
    </row>
    <row r="1066" spans="2:3" ht="14.25" hidden="1" customHeight="1">
      <c r="B1066" s="35"/>
      <c r="C1066" s="30"/>
    </row>
    <row r="1067" spans="2:3" ht="14.25" hidden="1" customHeight="1">
      <c r="B1067" s="35"/>
      <c r="C1067" s="30"/>
    </row>
    <row r="1068" spans="2:3" ht="14.25" hidden="1" customHeight="1">
      <c r="B1068" s="35"/>
      <c r="C1068" s="30"/>
    </row>
    <row r="1069" spans="2:3" ht="14.25" hidden="1" customHeight="1">
      <c r="B1069" s="35"/>
      <c r="C1069" s="30"/>
    </row>
    <row r="1070" spans="2:3" ht="14.25" hidden="1" customHeight="1">
      <c r="B1070" s="35"/>
      <c r="C1070" s="30"/>
    </row>
    <row r="1071" spans="2:3" ht="14.25" hidden="1" customHeight="1">
      <c r="B1071" s="35"/>
      <c r="C1071" s="30"/>
    </row>
    <row r="1072" spans="2:3" ht="14.25" hidden="1" customHeight="1">
      <c r="B1072" s="35"/>
      <c r="C1072" s="30"/>
    </row>
    <row r="1073" spans="2:3" ht="14.25" hidden="1" customHeight="1">
      <c r="B1073" s="35"/>
      <c r="C1073" s="30"/>
    </row>
    <row r="1074" spans="2:3" ht="14.25" hidden="1" customHeight="1">
      <c r="B1074" s="35"/>
      <c r="C1074" s="30"/>
    </row>
    <row r="1075" spans="2:3" ht="14.25" hidden="1" customHeight="1">
      <c r="B1075" s="35"/>
      <c r="C1075" s="30"/>
    </row>
    <row r="1076" spans="2:3" ht="14.25" hidden="1" customHeight="1">
      <c r="B1076" s="35"/>
      <c r="C1076" s="30"/>
    </row>
    <row r="1077" spans="2:3" ht="14.25" hidden="1" customHeight="1">
      <c r="B1077" s="35"/>
      <c r="C1077" s="30"/>
    </row>
    <row r="1078" spans="2:3" ht="14.25" hidden="1" customHeight="1">
      <c r="B1078" s="35"/>
      <c r="C1078" s="30"/>
    </row>
    <row r="1079" spans="2:3" ht="14.25" hidden="1" customHeight="1">
      <c r="B1079" s="35"/>
      <c r="C1079" s="30"/>
    </row>
    <row r="1080" spans="2:3" ht="14.25" hidden="1" customHeight="1">
      <c r="B1080" s="35"/>
      <c r="C1080" s="30"/>
    </row>
    <row r="1081" spans="2:3" ht="14.25" hidden="1" customHeight="1">
      <c r="B1081" s="35"/>
      <c r="C1081" s="30"/>
    </row>
    <row r="1082" spans="2:3" ht="14.25" hidden="1" customHeight="1">
      <c r="B1082" s="35"/>
      <c r="C1082" s="30"/>
    </row>
    <row r="1083" spans="2:3" ht="14.25" hidden="1" customHeight="1">
      <c r="B1083" s="35"/>
      <c r="C1083" s="30"/>
    </row>
    <row r="1084" spans="2:3" ht="14.25" hidden="1" customHeight="1">
      <c r="B1084" s="35"/>
      <c r="C1084" s="30"/>
    </row>
    <row r="1085" spans="2:3" ht="14.25" hidden="1" customHeight="1">
      <c r="B1085" s="35"/>
      <c r="C1085" s="30"/>
    </row>
    <row r="1086" spans="2:3" ht="14.25" hidden="1" customHeight="1">
      <c r="B1086" s="35"/>
      <c r="C1086" s="30"/>
    </row>
    <row r="1087" spans="2:3" ht="14.25" hidden="1" customHeight="1">
      <c r="B1087" s="35"/>
      <c r="C1087" s="30"/>
    </row>
    <row r="1088" spans="2:3" ht="14.25" hidden="1" customHeight="1">
      <c r="B1088" s="35"/>
      <c r="C1088" s="30"/>
    </row>
    <row r="1089" spans="2:3" ht="14.25" hidden="1" customHeight="1">
      <c r="B1089" s="35"/>
      <c r="C1089" s="30"/>
    </row>
    <row r="1090" spans="2:3" ht="14.25" hidden="1" customHeight="1">
      <c r="B1090" s="35"/>
      <c r="C1090" s="30"/>
    </row>
    <row r="1091" spans="2:3" ht="14.25" hidden="1" customHeight="1">
      <c r="B1091" s="35"/>
      <c r="C1091" s="30"/>
    </row>
    <row r="1092" spans="2:3" ht="14.25" hidden="1" customHeight="1">
      <c r="B1092" s="35"/>
      <c r="C1092" s="30"/>
    </row>
    <row r="1093" spans="2:3" ht="14.25" hidden="1" customHeight="1">
      <c r="B1093" s="35"/>
      <c r="C1093" s="30"/>
    </row>
    <row r="1094" spans="2:3" ht="14.25" hidden="1" customHeight="1">
      <c r="B1094" s="35"/>
      <c r="C1094" s="30"/>
    </row>
    <row r="1095" spans="2:3" ht="14.25" hidden="1" customHeight="1">
      <c r="B1095" s="35"/>
      <c r="C1095" s="30"/>
    </row>
    <row r="1096" spans="2:3" ht="14.25" hidden="1" customHeight="1">
      <c r="B1096" s="35"/>
      <c r="C1096" s="30"/>
    </row>
    <row r="1097" spans="2:3" ht="14.25" hidden="1" customHeight="1">
      <c r="B1097" s="35"/>
      <c r="C1097" s="30"/>
    </row>
    <row r="1098" spans="2:3" ht="14.25" hidden="1" customHeight="1">
      <c r="B1098" s="35"/>
      <c r="C1098" s="30"/>
    </row>
    <row r="1099" spans="2:3" ht="14.25" hidden="1" customHeight="1">
      <c r="B1099" s="35"/>
      <c r="C1099" s="30"/>
    </row>
    <row r="1100" spans="2:3" ht="14.25" hidden="1" customHeight="1">
      <c r="B1100" s="35"/>
      <c r="C1100" s="30"/>
    </row>
    <row r="1101" spans="2:3" ht="14.25" hidden="1" customHeight="1">
      <c r="B1101" s="35"/>
      <c r="C1101" s="30"/>
    </row>
    <row r="1102" spans="2:3" ht="14.25" hidden="1" customHeight="1">
      <c r="B1102" s="35"/>
      <c r="C1102" s="30"/>
    </row>
    <row r="1103" spans="2:3" ht="14.25" hidden="1" customHeight="1">
      <c r="B1103" s="35"/>
      <c r="C1103" s="30"/>
    </row>
    <row r="1104" spans="2:3" ht="14.25" hidden="1" customHeight="1">
      <c r="B1104" s="35"/>
      <c r="C1104" s="30"/>
    </row>
    <row r="1105" spans="2:3" ht="14.25" hidden="1" customHeight="1">
      <c r="B1105" s="35"/>
      <c r="C1105" s="30"/>
    </row>
    <row r="1106" spans="2:3" ht="14.25" hidden="1" customHeight="1">
      <c r="B1106" s="35"/>
      <c r="C1106" s="30"/>
    </row>
    <row r="1107" spans="2:3" ht="14.25" hidden="1" customHeight="1">
      <c r="B1107" s="35"/>
      <c r="C1107" s="30"/>
    </row>
    <row r="1108" spans="2:3" ht="14.25" hidden="1" customHeight="1">
      <c r="B1108" s="35"/>
      <c r="C1108" s="30"/>
    </row>
    <row r="1109" spans="2:3" ht="14.25" hidden="1" customHeight="1">
      <c r="B1109" s="35"/>
      <c r="C1109" s="30"/>
    </row>
    <row r="1110" spans="2:3" ht="14.25" hidden="1" customHeight="1">
      <c r="B1110" s="35"/>
      <c r="C1110" s="30"/>
    </row>
    <row r="1111" spans="2:3" ht="14.25" hidden="1" customHeight="1">
      <c r="B1111" s="35"/>
      <c r="C1111" s="30"/>
    </row>
    <row r="1112" spans="2:3" ht="14.25" hidden="1" customHeight="1">
      <c r="B1112" s="35"/>
      <c r="C1112" s="30"/>
    </row>
    <row r="1113" spans="2:3" ht="14.25" hidden="1" customHeight="1">
      <c r="B1113" s="35"/>
      <c r="C1113" s="30"/>
    </row>
    <row r="1114" spans="2:3" ht="14.25" hidden="1" customHeight="1">
      <c r="B1114" s="35"/>
      <c r="C1114" s="30"/>
    </row>
    <row r="1115" spans="2:3" ht="14.25" hidden="1" customHeight="1">
      <c r="B1115" s="35"/>
      <c r="C1115" s="30"/>
    </row>
    <row r="1116" spans="2:3" ht="14.25" hidden="1" customHeight="1">
      <c r="B1116" s="35"/>
      <c r="C1116" s="30"/>
    </row>
    <row r="1117" spans="2:3" ht="14.25" hidden="1" customHeight="1">
      <c r="B1117" s="35"/>
      <c r="C1117" s="30"/>
    </row>
    <row r="1118" spans="2:3" ht="14.25" hidden="1" customHeight="1">
      <c r="B1118" s="35"/>
      <c r="C1118" s="30"/>
    </row>
    <row r="1119" spans="2:3" ht="14.25" hidden="1" customHeight="1">
      <c r="B1119" s="35"/>
      <c r="C1119" s="30"/>
    </row>
    <row r="1120" spans="2:3" ht="14.25" hidden="1" customHeight="1">
      <c r="B1120" s="35"/>
      <c r="C1120" s="30"/>
    </row>
    <row r="1121" spans="2:3" ht="14.25" hidden="1" customHeight="1">
      <c r="B1121" s="35"/>
      <c r="C1121" s="30"/>
    </row>
    <row r="1122" spans="2:3" ht="14.25" hidden="1" customHeight="1">
      <c r="B1122" s="35"/>
      <c r="C1122" s="30"/>
    </row>
    <row r="1123" spans="2:3" ht="14.25" hidden="1" customHeight="1">
      <c r="B1123" s="35"/>
      <c r="C1123" s="30"/>
    </row>
    <row r="1124" spans="2:3" ht="14.25" hidden="1" customHeight="1">
      <c r="B1124" s="35"/>
      <c r="C1124" s="30"/>
    </row>
    <row r="1125" spans="2:3" ht="14.25" hidden="1" customHeight="1">
      <c r="B1125" s="35"/>
      <c r="C1125" s="30"/>
    </row>
    <row r="1126" spans="2:3" ht="14.25" hidden="1" customHeight="1">
      <c r="B1126" s="35"/>
      <c r="C1126" s="30"/>
    </row>
    <row r="1127" spans="2:3" ht="14.25" hidden="1" customHeight="1">
      <c r="B1127" s="35"/>
      <c r="C1127" s="30"/>
    </row>
    <row r="1128" spans="2:3" ht="14.25" hidden="1" customHeight="1">
      <c r="B1128" s="35"/>
      <c r="C1128" s="30"/>
    </row>
    <row r="1129" spans="2:3" ht="14.25" hidden="1" customHeight="1">
      <c r="B1129" s="35"/>
      <c r="C1129" s="30"/>
    </row>
    <row r="1130" spans="2:3" ht="14.25" hidden="1" customHeight="1">
      <c r="B1130" s="35"/>
      <c r="C1130" s="30"/>
    </row>
    <row r="1131" spans="2:3" ht="14.25" hidden="1" customHeight="1">
      <c r="B1131" s="35"/>
      <c r="C1131" s="30"/>
    </row>
    <row r="1132" spans="2:3" ht="14.25" hidden="1" customHeight="1">
      <c r="B1132" s="35"/>
      <c r="C1132" s="30"/>
    </row>
    <row r="1133" spans="2:3" ht="14.25" hidden="1" customHeight="1">
      <c r="B1133" s="35"/>
      <c r="C1133" s="30"/>
    </row>
    <row r="1134" spans="2:3" ht="14.25" hidden="1" customHeight="1">
      <c r="B1134" s="35"/>
      <c r="C1134" s="30"/>
    </row>
    <row r="1135" spans="2:3" ht="14.25" hidden="1" customHeight="1">
      <c r="B1135" s="35"/>
      <c r="C1135" s="30"/>
    </row>
    <row r="1136" spans="2:3" ht="14.25" hidden="1" customHeight="1">
      <c r="B1136" s="35"/>
      <c r="C1136" s="30"/>
    </row>
    <row r="1137" spans="2:3" ht="14.25" hidden="1" customHeight="1">
      <c r="B1137" s="35"/>
      <c r="C1137" s="30"/>
    </row>
    <row r="1138" spans="2:3" ht="14.25" hidden="1" customHeight="1">
      <c r="B1138" s="35"/>
      <c r="C1138" s="30"/>
    </row>
    <row r="1139" spans="2:3" ht="14.25" hidden="1" customHeight="1">
      <c r="B1139" s="35"/>
      <c r="C1139" s="30"/>
    </row>
    <row r="1140" spans="2:3" ht="14.25" hidden="1" customHeight="1">
      <c r="B1140" s="35"/>
      <c r="C1140" s="30"/>
    </row>
    <row r="1141" spans="2:3" ht="14.25" hidden="1" customHeight="1">
      <c r="B1141" s="35"/>
      <c r="C1141" s="30"/>
    </row>
    <row r="1142" spans="2:3" ht="14.25" hidden="1" customHeight="1">
      <c r="B1142" s="35"/>
      <c r="C1142" s="30"/>
    </row>
    <row r="1143" spans="2:3" ht="14.25" hidden="1" customHeight="1">
      <c r="B1143" s="35"/>
      <c r="C1143" s="30"/>
    </row>
    <row r="1144" spans="2:3" ht="14.25" hidden="1" customHeight="1">
      <c r="B1144" s="35"/>
      <c r="C1144" s="30"/>
    </row>
    <row r="1145" spans="2:3" ht="14.25" hidden="1" customHeight="1">
      <c r="B1145" s="35"/>
      <c r="C1145" s="30"/>
    </row>
    <row r="1146" spans="2:3" ht="14.25" hidden="1" customHeight="1">
      <c r="B1146" s="35"/>
      <c r="C1146" s="30"/>
    </row>
    <row r="1147" spans="2:3" ht="14.25" hidden="1" customHeight="1">
      <c r="B1147" s="35"/>
      <c r="C1147" s="30"/>
    </row>
    <row r="1148" spans="2:3" ht="14.25" hidden="1" customHeight="1">
      <c r="B1148" s="35"/>
      <c r="C1148" s="30"/>
    </row>
    <row r="1149" spans="2:3" ht="14.25" hidden="1" customHeight="1">
      <c r="B1149" s="35"/>
      <c r="C1149" s="30"/>
    </row>
    <row r="1150" spans="2:3" ht="14.25" hidden="1" customHeight="1">
      <c r="B1150" s="35"/>
      <c r="C1150" s="30"/>
    </row>
    <row r="1151" spans="2:3" ht="14.25" hidden="1" customHeight="1">
      <c r="B1151" s="35"/>
      <c r="C1151" s="30"/>
    </row>
    <row r="1152" spans="2:3" ht="14.25" hidden="1" customHeight="1">
      <c r="B1152" s="35"/>
      <c r="C1152" s="30"/>
    </row>
    <row r="1153" spans="2:3" ht="14.25" hidden="1" customHeight="1">
      <c r="B1153" s="35"/>
      <c r="C1153" s="30"/>
    </row>
    <row r="1154" spans="2:3" ht="14.25" hidden="1" customHeight="1">
      <c r="B1154" s="35"/>
      <c r="C1154" s="30"/>
    </row>
    <row r="1155" spans="2:3" ht="14.25" hidden="1" customHeight="1">
      <c r="B1155" s="35"/>
      <c r="C1155" s="30"/>
    </row>
    <row r="1156" spans="2:3" ht="14.25" hidden="1" customHeight="1">
      <c r="B1156" s="35"/>
      <c r="C1156" s="30"/>
    </row>
    <row r="1157" spans="2:3" ht="14.25" hidden="1" customHeight="1">
      <c r="B1157" s="35"/>
      <c r="C1157" s="30"/>
    </row>
    <row r="1158" spans="2:3" ht="14.25" hidden="1" customHeight="1">
      <c r="B1158" s="35"/>
      <c r="C1158" s="30"/>
    </row>
    <row r="1159" spans="2:3" ht="14.25" hidden="1" customHeight="1">
      <c r="B1159" s="35"/>
      <c r="C1159" s="30"/>
    </row>
    <row r="1160" spans="2:3" ht="14.25" hidden="1" customHeight="1">
      <c r="B1160" s="35"/>
      <c r="C1160" s="30"/>
    </row>
    <row r="1161" spans="2:3" ht="14.25" hidden="1" customHeight="1">
      <c r="B1161" s="35"/>
      <c r="C1161" s="30"/>
    </row>
    <row r="1162" spans="2:3" ht="14.25" hidden="1" customHeight="1">
      <c r="B1162" s="35"/>
      <c r="C1162" s="30"/>
    </row>
    <row r="1163" spans="2:3" ht="14.25" hidden="1" customHeight="1">
      <c r="B1163" s="35"/>
      <c r="C1163" s="30"/>
    </row>
    <row r="1164" spans="2:3" ht="14.25" hidden="1" customHeight="1">
      <c r="B1164" s="35"/>
      <c r="C1164" s="30"/>
    </row>
    <row r="1165" spans="2:3" ht="14.25" hidden="1" customHeight="1">
      <c r="B1165" s="35"/>
      <c r="C1165" s="30"/>
    </row>
    <row r="1166" spans="2:3" ht="14.25" hidden="1" customHeight="1">
      <c r="B1166" s="35"/>
      <c r="C1166" s="30"/>
    </row>
    <row r="1167" spans="2:3" ht="14.25" hidden="1" customHeight="1">
      <c r="B1167" s="35"/>
      <c r="C1167" s="30"/>
    </row>
    <row r="1168" spans="2:3" ht="14.25" hidden="1" customHeight="1">
      <c r="B1168" s="35"/>
      <c r="C1168" s="30"/>
    </row>
    <row r="1169" spans="2:3" ht="14.25" hidden="1" customHeight="1">
      <c r="B1169" s="35"/>
      <c r="C1169" s="30"/>
    </row>
    <row r="1170" spans="2:3" ht="14.25" hidden="1" customHeight="1">
      <c r="B1170" s="35"/>
      <c r="C1170" s="30"/>
    </row>
    <row r="1171" spans="2:3" ht="14.25" hidden="1" customHeight="1">
      <c r="B1171" s="35"/>
      <c r="C1171" s="30"/>
    </row>
    <row r="1172" spans="2:3" ht="14.25" hidden="1" customHeight="1">
      <c r="B1172" s="35"/>
      <c r="C1172" s="30"/>
    </row>
    <row r="1173" spans="2:3" ht="14.25" hidden="1" customHeight="1">
      <c r="B1173" s="35"/>
      <c r="C1173" s="30"/>
    </row>
    <row r="1174" spans="2:3" ht="14.25" hidden="1" customHeight="1">
      <c r="B1174" s="35"/>
      <c r="C1174" s="30"/>
    </row>
    <row r="1175" spans="2:3" ht="14.25" hidden="1" customHeight="1">
      <c r="B1175" s="35"/>
      <c r="C1175" s="30"/>
    </row>
    <row r="1176" spans="2:3" ht="14.25" hidden="1" customHeight="1">
      <c r="B1176" s="35"/>
      <c r="C1176" s="30"/>
    </row>
    <row r="1177" spans="2:3" ht="14.25" hidden="1" customHeight="1">
      <c r="B1177" s="35"/>
      <c r="C1177" s="30"/>
    </row>
    <row r="1178" spans="2:3" ht="14.25" hidden="1" customHeight="1">
      <c r="B1178" s="35"/>
      <c r="C1178" s="30"/>
    </row>
    <row r="1179" spans="2:3" ht="14.25" hidden="1" customHeight="1">
      <c r="B1179" s="35"/>
      <c r="C1179" s="30"/>
    </row>
    <row r="1180" spans="2:3" ht="14.25" hidden="1" customHeight="1">
      <c r="B1180" s="35"/>
      <c r="C1180" s="30"/>
    </row>
    <row r="1181" spans="2:3" ht="14.25" hidden="1" customHeight="1">
      <c r="B1181" s="35"/>
      <c r="C1181" s="30"/>
    </row>
    <row r="1182" spans="2:3" ht="14.25" hidden="1" customHeight="1">
      <c r="B1182" s="35"/>
      <c r="C1182" s="30"/>
    </row>
    <row r="1183" spans="2:3" ht="14.25" hidden="1" customHeight="1">
      <c r="B1183" s="35"/>
      <c r="C1183" s="30"/>
    </row>
    <row r="1184" spans="2:3" ht="14.25" hidden="1" customHeight="1">
      <c r="B1184" s="35"/>
      <c r="C1184" s="30"/>
    </row>
    <row r="1185" spans="2:3" ht="14.25" hidden="1" customHeight="1">
      <c r="B1185" s="35"/>
      <c r="C1185" s="30"/>
    </row>
    <row r="1186" spans="2:3" ht="14.25" hidden="1" customHeight="1">
      <c r="B1186" s="35"/>
      <c r="C1186" s="30"/>
    </row>
    <row r="1187" spans="2:3" ht="14.25" hidden="1" customHeight="1">
      <c r="B1187" s="35"/>
      <c r="C1187" s="30"/>
    </row>
    <row r="1188" spans="2:3" ht="14.25" hidden="1" customHeight="1">
      <c r="B1188" s="35"/>
      <c r="C1188" s="30"/>
    </row>
    <row r="1189" spans="2:3" ht="14.25" hidden="1" customHeight="1">
      <c r="B1189" s="35"/>
      <c r="C1189" s="30"/>
    </row>
    <row r="1190" spans="2:3" ht="14.25" hidden="1" customHeight="1">
      <c r="B1190" s="35"/>
      <c r="C1190" s="30"/>
    </row>
    <row r="1191" spans="2:3" ht="14.25" hidden="1" customHeight="1">
      <c r="B1191" s="35"/>
      <c r="C1191" s="30"/>
    </row>
    <row r="1192" spans="2:3" ht="14.25" hidden="1" customHeight="1">
      <c r="B1192" s="35"/>
      <c r="C1192" s="30"/>
    </row>
    <row r="1193" spans="2:3" ht="14.25" hidden="1" customHeight="1">
      <c r="B1193" s="35"/>
      <c r="C1193" s="30"/>
    </row>
    <row r="1194" spans="2:3" ht="14.25" hidden="1" customHeight="1">
      <c r="B1194" s="35"/>
      <c r="C1194" s="30"/>
    </row>
    <row r="1195" spans="2:3" ht="14.25" hidden="1" customHeight="1">
      <c r="B1195" s="35"/>
      <c r="C1195" s="30"/>
    </row>
    <row r="1196" spans="2:3" ht="14.25" hidden="1" customHeight="1">
      <c r="B1196" s="35"/>
      <c r="C1196" s="30"/>
    </row>
    <row r="1197" spans="2:3" ht="14.25" hidden="1" customHeight="1">
      <c r="B1197" s="35"/>
      <c r="C1197" s="30"/>
    </row>
    <row r="1198" spans="2:3" ht="14.25" hidden="1" customHeight="1">
      <c r="B1198" s="35"/>
      <c r="C1198" s="30"/>
    </row>
    <row r="1199" spans="2:3" ht="14.25" hidden="1" customHeight="1">
      <c r="B1199" s="35"/>
      <c r="C1199" s="30"/>
    </row>
    <row r="1200" spans="2:3" ht="14.25" hidden="1" customHeight="1">
      <c r="B1200" s="35"/>
      <c r="C1200" s="30"/>
    </row>
    <row r="1201" spans="2:3" ht="14.25" hidden="1" customHeight="1">
      <c r="B1201" s="35"/>
      <c r="C1201" s="30"/>
    </row>
    <row r="1202" spans="2:3" ht="14.25" hidden="1" customHeight="1">
      <c r="B1202" s="35"/>
      <c r="C1202" s="30"/>
    </row>
    <row r="1203" spans="2:3" ht="14.25" hidden="1" customHeight="1">
      <c r="B1203" s="35"/>
      <c r="C1203" s="30"/>
    </row>
    <row r="1204" spans="2:3" ht="14.25" hidden="1" customHeight="1">
      <c r="B1204" s="35"/>
      <c r="C1204" s="30"/>
    </row>
    <row r="1205" spans="2:3" ht="14.25" hidden="1" customHeight="1">
      <c r="B1205" s="35"/>
      <c r="C1205" s="30"/>
    </row>
    <row r="1206" spans="2:3" ht="14.25" hidden="1" customHeight="1">
      <c r="B1206" s="35"/>
      <c r="C1206" s="30"/>
    </row>
    <row r="1207" spans="2:3" ht="14.25" hidden="1" customHeight="1">
      <c r="B1207" s="35"/>
      <c r="C1207" s="30"/>
    </row>
    <row r="1208" spans="2:3" ht="14.25" hidden="1" customHeight="1">
      <c r="B1208" s="35"/>
      <c r="C1208" s="30"/>
    </row>
    <row r="1209" spans="2:3" ht="14.25" hidden="1" customHeight="1">
      <c r="B1209" s="35"/>
      <c r="C1209" s="30"/>
    </row>
    <row r="1210" spans="2:3" ht="14.25" hidden="1" customHeight="1">
      <c r="B1210" s="35"/>
      <c r="C1210" s="30"/>
    </row>
    <row r="1211" spans="2:3" ht="14.25" hidden="1" customHeight="1">
      <c r="B1211" s="35"/>
      <c r="C1211" s="30"/>
    </row>
    <row r="1212" spans="2:3" ht="14.25" hidden="1" customHeight="1">
      <c r="B1212" s="35"/>
      <c r="C1212" s="30"/>
    </row>
    <row r="1213" spans="2:3" ht="14.25" hidden="1" customHeight="1">
      <c r="B1213" s="35"/>
      <c r="C1213" s="30"/>
    </row>
    <row r="1214" spans="2:3" ht="14.25" hidden="1" customHeight="1">
      <c r="B1214" s="35"/>
      <c r="C1214" s="30"/>
    </row>
    <row r="1215" spans="2:3" ht="14.25" hidden="1" customHeight="1">
      <c r="B1215" s="35"/>
      <c r="C1215" s="30"/>
    </row>
    <row r="1216" spans="2:3" ht="14.25" hidden="1" customHeight="1">
      <c r="B1216" s="35"/>
      <c r="C1216" s="30"/>
    </row>
    <row r="1217" spans="2:3" ht="14.25" hidden="1" customHeight="1">
      <c r="B1217" s="35"/>
      <c r="C1217" s="30"/>
    </row>
    <row r="1218" spans="2:3" ht="14.25" hidden="1" customHeight="1">
      <c r="B1218" s="35"/>
      <c r="C1218" s="30"/>
    </row>
    <row r="1219" spans="2:3" ht="14.25" hidden="1" customHeight="1">
      <c r="B1219" s="35"/>
      <c r="C1219" s="30"/>
    </row>
    <row r="1220" spans="2:3" ht="14.25" hidden="1" customHeight="1">
      <c r="B1220" s="35"/>
      <c r="C1220" s="30"/>
    </row>
    <row r="1221" spans="2:3" ht="14.25" hidden="1" customHeight="1">
      <c r="B1221" s="35"/>
      <c r="C1221" s="30"/>
    </row>
    <row r="1222" spans="2:3" ht="14.25" hidden="1" customHeight="1">
      <c r="B1222" s="35"/>
      <c r="C1222" s="30"/>
    </row>
    <row r="1223" spans="2:3" ht="14.25" hidden="1" customHeight="1">
      <c r="B1223" s="35"/>
      <c r="C1223" s="30"/>
    </row>
    <row r="1224" spans="2:3" ht="14.25" hidden="1" customHeight="1">
      <c r="B1224" s="35"/>
      <c r="C1224" s="30"/>
    </row>
    <row r="1225" spans="2:3" ht="14.25" hidden="1" customHeight="1">
      <c r="B1225" s="35"/>
      <c r="C1225" s="30"/>
    </row>
    <row r="1226" spans="2:3" ht="14.25" hidden="1" customHeight="1">
      <c r="B1226" s="35"/>
      <c r="C1226" s="30"/>
    </row>
    <row r="1227" spans="2:3" ht="14.25" hidden="1" customHeight="1">
      <c r="B1227" s="35"/>
      <c r="C1227" s="30"/>
    </row>
    <row r="1228" spans="2:3" ht="14.25" hidden="1" customHeight="1">
      <c r="B1228" s="35"/>
      <c r="C1228" s="30"/>
    </row>
    <row r="1229" spans="2:3" ht="14.25" hidden="1" customHeight="1">
      <c r="B1229" s="35"/>
      <c r="C1229" s="30"/>
    </row>
    <row r="1230" spans="2:3" ht="14.25" hidden="1" customHeight="1">
      <c r="B1230" s="35"/>
      <c r="C1230" s="30"/>
    </row>
    <row r="1231" spans="2:3" ht="14.25" hidden="1" customHeight="1">
      <c r="B1231" s="35"/>
      <c r="C1231" s="30"/>
    </row>
    <row r="1232" spans="2:3" ht="14.25" hidden="1" customHeight="1">
      <c r="B1232" s="35"/>
      <c r="C1232" s="30"/>
    </row>
    <row r="1233" spans="2:3" ht="14.25" hidden="1" customHeight="1">
      <c r="B1233" s="35"/>
      <c r="C1233" s="30"/>
    </row>
    <row r="1234" spans="2:3" ht="14.25" hidden="1" customHeight="1">
      <c r="B1234" s="35"/>
      <c r="C1234" s="30"/>
    </row>
    <row r="1235" spans="2:3" ht="14.25" hidden="1" customHeight="1">
      <c r="B1235" s="35"/>
      <c r="C1235" s="30"/>
    </row>
    <row r="1236" spans="2:3" ht="14.25" hidden="1" customHeight="1">
      <c r="B1236" s="35"/>
      <c r="C1236" s="30"/>
    </row>
    <row r="1237" spans="2:3" ht="14.25" hidden="1" customHeight="1">
      <c r="B1237" s="35"/>
      <c r="C1237" s="30"/>
    </row>
    <row r="1238" spans="2:3" ht="14.25" hidden="1" customHeight="1">
      <c r="B1238" s="35"/>
      <c r="C1238" s="30"/>
    </row>
    <row r="1239" spans="2:3" ht="14.25" hidden="1" customHeight="1">
      <c r="B1239" s="35"/>
      <c r="C1239" s="30"/>
    </row>
    <row r="1240" spans="2:3" ht="14.25" hidden="1" customHeight="1">
      <c r="B1240" s="35"/>
      <c r="C1240" s="30"/>
    </row>
    <row r="1241" spans="2:3" ht="14.25" hidden="1" customHeight="1">
      <c r="B1241" s="35"/>
      <c r="C1241" s="30"/>
    </row>
    <row r="1242" spans="2:3" ht="14.25" hidden="1" customHeight="1">
      <c r="B1242" s="35"/>
      <c r="C1242" s="30"/>
    </row>
    <row r="1243" spans="2:3" ht="14.25" hidden="1" customHeight="1">
      <c r="B1243" s="35"/>
      <c r="C1243" s="30"/>
    </row>
    <row r="1244" spans="2:3" ht="14.25" hidden="1" customHeight="1">
      <c r="B1244" s="35"/>
      <c r="C1244" s="30"/>
    </row>
    <row r="1245" spans="2:3" ht="14.25" hidden="1" customHeight="1">
      <c r="B1245" s="35"/>
      <c r="C1245" s="30"/>
    </row>
    <row r="1246" spans="2:3" ht="14.25" hidden="1" customHeight="1">
      <c r="B1246" s="35"/>
      <c r="C1246" s="30"/>
    </row>
    <row r="1247" spans="2:3" ht="14.25" hidden="1" customHeight="1">
      <c r="B1247" s="35"/>
      <c r="C1247" s="30"/>
    </row>
    <row r="1248" spans="2:3" ht="14.25" hidden="1" customHeight="1">
      <c r="B1248" s="35"/>
      <c r="C1248" s="30"/>
    </row>
    <row r="1249" spans="2:3" ht="14.25" hidden="1" customHeight="1">
      <c r="B1249" s="35"/>
      <c r="C1249" s="30"/>
    </row>
    <row r="1250" spans="2:3" ht="14.25" hidden="1" customHeight="1">
      <c r="B1250" s="35"/>
      <c r="C1250" s="30"/>
    </row>
    <row r="1251" spans="2:3" ht="14.25" hidden="1" customHeight="1">
      <c r="B1251" s="35"/>
      <c r="C1251" s="30"/>
    </row>
    <row r="1252" spans="2:3" ht="14.25" hidden="1" customHeight="1">
      <c r="B1252" s="35"/>
      <c r="C1252" s="30"/>
    </row>
    <row r="1253" spans="2:3" ht="14.25" hidden="1" customHeight="1">
      <c r="B1253" s="35"/>
      <c r="C1253" s="30"/>
    </row>
    <row r="1254" spans="2:3" ht="14.25" hidden="1" customHeight="1">
      <c r="B1254" s="35"/>
      <c r="C1254" s="30"/>
    </row>
    <row r="1255" spans="2:3" ht="14.25" hidden="1" customHeight="1">
      <c r="B1255" s="35"/>
      <c r="C1255" s="30"/>
    </row>
    <row r="1256" spans="2:3" ht="14.25" hidden="1" customHeight="1">
      <c r="B1256" s="35"/>
      <c r="C1256" s="30"/>
    </row>
    <row r="1257" spans="2:3" ht="14.25" hidden="1" customHeight="1">
      <c r="B1257" s="35"/>
      <c r="C1257" s="30"/>
    </row>
    <row r="1258" spans="2:3" ht="14.25" hidden="1" customHeight="1">
      <c r="B1258" s="35"/>
      <c r="C1258" s="30"/>
    </row>
    <row r="1259" spans="2:3" ht="14.25" hidden="1" customHeight="1">
      <c r="B1259" s="35"/>
      <c r="C1259" s="30"/>
    </row>
    <row r="1260" spans="2:3" ht="14.25" hidden="1" customHeight="1">
      <c r="B1260" s="35"/>
      <c r="C1260" s="30"/>
    </row>
    <row r="1261" spans="2:3" ht="14.25" hidden="1" customHeight="1">
      <c r="B1261" s="35"/>
      <c r="C1261" s="30"/>
    </row>
    <row r="1262" spans="2:3" ht="14.25" hidden="1" customHeight="1">
      <c r="B1262" s="35"/>
      <c r="C1262" s="30"/>
    </row>
    <row r="1263" spans="2:3" ht="14.25" hidden="1" customHeight="1">
      <c r="B1263" s="35"/>
      <c r="C1263" s="30"/>
    </row>
    <row r="1264" spans="2:3" ht="14.25" hidden="1" customHeight="1">
      <c r="B1264" s="35"/>
      <c r="C1264" s="30"/>
    </row>
    <row r="1265" spans="2:3" ht="14.25" hidden="1" customHeight="1">
      <c r="B1265" s="35"/>
      <c r="C1265" s="30"/>
    </row>
    <row r="1266" spans="2:3" ht="14.25" hidden="1" customHeight="1">
      <c r="B1266" s="35"/>
      <c r="C1266" s="30"/>
    </row>
    <row r="1267" spans="2:3" ht="14.25" hidden="1" customHeight="1">
      <c r="B1267" s="35"/>
      <c r="C1267" s="30"/>
    </row>
    <row r="1268" spans="2:3" ht="14.25" hidden="1" customHeight="1">
      <c r="B1268" s="35"/>
      <c r="C1268" s="30"/>
    </row>
    <row r="1269" spans="2:3" ht="14.25" hidden="1" customHeight="1">
      <c r="B1269" s="35"/>
      <c r="C1269" s="30"/>
    </row>
    <row r="1270" spans="2:3" ht="14.25" hidden="1" customHeight="1">
      <c r="B1270" s="35"/>
      <c r="C1270" s="30"/>
    </row>
    <row r="1271" spans="2:3" ht="14.25" hidden="1" customHeight="1">
      <c r="B1271" s="35"/>
      <c r="C1271" s="30"/>
    </row>
    <row r="1272" spans="2:3" ht="14.25" hidden="1" customHeight="1">
      <c r="B1272" s="35"/>
      <c r="C1272" s="30"/>
    </row>
    <row r="1273" spans="2:3" ht="14.25" hidden="1" customHeight="1">
      <c r="B1273" s="35"/>
      <c r="C1273" s="30"/>
    </row>
    <row r="1274" spans="2:3" ht="14.25" hidden="1" customHeight="1">
      <c r="B1274" s="35"/>
      <c r="C1274" s="30"/>
    </row>
    <row r="1275" spans="2:3" ht="14.25" hidden="1" customHeight="1">
      <c r="B1275" s="35"/>
      <c r="C1275" s="30"/>
    </row>
    <row r="1276" spans="2:3" ht="14.25" hidden="1" customHeight="1">
      <c r="B1276" s="35"/>
      <c r="C1276" s="30"/>
    </row>
    <row r="1277" spans="2:3" ht="14.25" hidden="1" customHeight="1">
      <c r="B1277" s="35"/>
      <c r="C1277" s="30"/>
    </row>
    <row r="1278" spans="2:3" ht="14.25" hidden="1" customHeight="1">
      <c r="B1278" s="35"/>
      <c r="C1278" s="30"/>
    </row>
    <row r="1279" spans="2:3" ht="14.25" hidden="1" customHeight="1">
      <c r="B1279" s="35"/>
      <c r="C1279" s="30"/>
    </row>
    <row r="1280" spans="2:3" ht="14.25" hidden="1" customHeight="1">
      <c r="B1280" s="35"/>
      <c r="C1280" s="30"/>
    </row>
    <row r="1281" spans="2:3" ht="14.25" hidden="1" customHeight="1">
      <c r="B1281" s="35"/>
      <c r="C1281" s="30"/>
    </row>
    <row r="1282" spans="2:3" ht="14.25" hidden="1" customHeight="1">
      <c r="B1282" s="35"/>
      <c r="C1282" s="30"/>
    </row>
    <row r="1283" spans="2:3" ht="14.25" hidden="1" customHeight="1">
      <c r="B1283" s="35"/>
      <c r="C1283" s="30"/>
    </row>
    <row r="1284" spans="2:3" ht="14.25" hidden="1" customHeight="1">
      <c r="B1284" s="35"/>
      <c r="C1284" s="30"/>
    </row>
    <row r="1285" spans="2:3" ht="14.25" hidden="1" customHeight="1">
      <c r="B1285" s="35"/>
      <c r="C1285" s="30"/>
    </row>
    <row r="1286" spans="2:3" ht="14.25" hidden="1" customHeight="1">
      <c r="B1286" s="35"/>
      <c r="C1286" s="30"/>
    </row>
    <row r="1287" spans="2:3" ht="14.25" hidden="1" customHeight="1">
      <c r="B1287" s="35"/>
      <c r="C1287" s="30"/>
    </row>
    <row r="1288" spans="2:3" ht="14.25" hidden="1" customHeight="1">
      <c r="B1288" s="35"/>
      <c r="C1288" s="30"/>
    </row>
    <row r="1289" spans="2:3" ht="14.25" hidden="1" customHeight="1">
      <c r="B1289" s="35"/>
      <c r="C1289" s="30"/>
    </row>
    <row r="1290" spans="2:3" ht="14.25" hidden="1" customHeight="1">
      <c r="B1290" s="35"/>
      <c r="C1290" s="30"/>
    </row>
    <row r="1291" spans="2:3" ht="14.25" hidden="1" customHeight="1">
      <c r="B1291" s="35"/>
      <c r="C1291" s="30"/>
    </row>
    <row r="1292" spans="2:3" ht="14.25" hidden="1" customHeight="1">
      <c r="B1292" s="35"/>
      <c r="C1292" s="30"/>
    </row>
    <row r="1293" spans="2:3" ht="14.25" hidden="1" customHeight="1">
      <c r="B1293" s="35"/>
      <c r="C1293" s="30"/>
    </row>
    <row r="1294" spans="2:3" ht="14.25" hidden="1" customHeight="1">
      <c r="B1294" s="35"/>
      <c r="C1294" s="30"/>
    </row>
    <row r="1295" spans="2:3" ht="14.25" hidden="1" customHeight="1">
      <c r="B1295" s="35"/>
      <c r="C1295" s="30"/>
    </row>
    <row r="1296" spans="2:3" ht="14.25" hidden="1" customHeight="1">
      <c r="B1296" s="35"/>
      <c r="C1296" s="30"/>
    </row>
    <row r="1297" spans="2:3" ht="14.25" hidden="1" customHeight="1">
      <c r="B1297" s="35"/>
      <c r="C1297" s="30"/>
    </row>
    <row r="1298" spans="2:3" ht="14.25" hidden="1" customHeight="1">
      <c r="B1298" s="35"/>
      <c r="C1298" s="30"/>
    </row>
    <row r="1299" spans="2:3" ht="14.25" hidden="1" customHeight="1">
      <c r="B1299" s="35"/>
      <c r="C1299" s="30"/>
    </row>
    <row r="1300" spans="2:3" ht="14.25" hidden="1" customHeight="1">
      <c r="B1300" s="35"/>
      <c r="C1300" s="30"/>
    </row>
    <row r="1301" spans="2:3" ht="14.25" hidden="1" customHeight="1">
      <c r="B1301" s="35"/>
      <c r="C1301" s="30"/>
    </row>
    <row r="1302" spans="2:3" ht="14.25" hidden="1" customHeight="1">
      <c r="B1302" s="35"/>
      <c r="C1302" s="30"/>
    </row>
    <row r="1303" spans="2:3" ht="14.25" hidden="1" customHeight="1">
      <c r="B1303" s="35"/>
      <c r="C1303" s="30"/>
    </row>
    <row r="1304" spans="2:3" ht="14.25" hidden="1" customHeight="1">
      <c r="B1304" s="35"/>
      <c r="C1304" s="30"/>
    </row>
    <row r="1305" spans="2:3" ht="14.25" hidden="1" customHeight="1">
      <c r="B1305" s="35"/>
      <c r="C1305" s="30"/>
    </row>
    <row r="1306" spans="2:3" ht="14.25" hidden="1" customHeight="1">
      <c r="B1306" s="35"/>
      <c r="C1306" s="30"/>
    </row>
    <row r="1307" spans="2:3" ht="14.25" hidden="1" customHeight="1">
      <c r="B1307" s="35"/>
      <c r="C1307" s="30"/>
    </row>
    <row r="1308" spans="2:3" ht="14.25" hidden="1" customHeight="1">
      <c r="B1308" s="35"/>
      <c r="C1308" s="30"/>
    </row>
    <row r="1309" spans="2:3" ht="14.25" hidden="1" customHeight="1">
      <c r="B1309" s="35"/>
      <c r="C1309" s="30"/>
    </row>
    <row r="1310" spans="2:3" ht="14.25" hidden="1" customHeight="1">
      <c r="B1310" s="35"/>
      <c r="C1310" s="30"/>
    </row>
    <row r="1311" spans="2:3" ht="14.25" hidden="1" customHeight="1">
      <c r="B1311" s="35"/>
      <c r="C1311" s="30"/>
    </row>
    <row r="1312" spans="2:3" ht="14.25" hidden="1" customHeight="1">
      <c r="B1312" s="35"/>
      <c r="C1312" s="30"/>
    </row>
    <row r="1313" spans="2:3" ht="14.25" hidden="1" customHeight="1">
      <c r="B1313" s="35"/>
      <c r="C1313" s="30"/>
    </row>
    <row r="1314" spans="2:3" ht="14.25" hidden="1" customHeight="1">
      <c r="B1314" s="35"/>
      <c r="C1314" s="30"/>
    </row>
    <row r="1315" spans="2:3" ht="14.25" hidden="1" customHeight="1">
      <c r="B1315" s="35"/>
      <c r="C1315" s="30"/>
    </row>
    <row r="1316" spans="2:3" ht="14.25" hidden="1" customHeight="1">
      <c r="B1316" s="35"/>
      <c r="C1316" s="30"/>
    </row>
    <row r="1317" spans="2:3" ht="14.25" hidden="1" customHeight="1">
      <c r="B1317" s="35"/>
      <c r="C1317" s="30"/>
    </row>
    <row r="1318" spans="2:3" ht="14.25" hidden="1" customHeight="1">
      <c r="B1318" s="35"/>
      <c r="C1318" s="30"/>
    </row>
    <row r="1319" spans="2:3" ht="14.25" hidden="1" customHeight="1">
      <c r="B1319" s="35"/>
      <c r="C1319" s="30"/>
    </row>
    <row r="1320" spans="2:3" ht="14.25" hidden="1" customHeight="1">
      <c r="B1320" s="35"/>
      <c r="C1320" s="30"/>
    </row>
    <row r="1321" spans="2:3" ht="14.25" hidden="1" customHeight="1">
      <c r="B1321" s="35"/>
      <c r="C1321" s="30"/>
    </row>
    <row r="1322" spans="2:3" ht="14.25" hidden="1" customHeight="1">
      <c r="B1322" s="35"/>
      <c r="C1322" s="30"/>
    </row>
    <row r="1323" spans="2:3" ht="14.25" hidden="1" customHeight="1">
      <c r="B1323" s="35"/>
      <c r="C1323" s="30"/>
    </row>
    <row r="1324" spans="2:3" ht="14.25" hidden="1" customHeight="1">
      <c r="B1324" s="35"/>
      <c r="C1324" s="30"/>
    </row>
    <row r="1325" spans="2:3" ht="14.25" hidden="1" customHeight="1">
      <c r="B1325" s="35"/>
      <c r="C1325" s="30"/>
    </row>
    <row r="1326" spans="2:3" ht="14.25" hidden="1" customHeight="1">
      <c r="B1326" s="35"/>
      <c r="C1326" s="30"/>
    </row>
    <row r="1327" spans="2:3" ht="14.25" hidden="1" customHeight="1">
      <c r="B1327" s="35"/>
      <c r="C1327" s="30"/>
    </row>
    <row r="1328" spans="2:3" ht="14.25" hidden="1" customHeight="1">
      <c r="B1328" s="35"/>
      <c r="C1328" s="30"/>
    </row>
    <row r="1329" spans="2:3" ht="14.25" hidden="1" customHeight="1">
      <c r="B1329" s="35"/>
      <c r="C1329" s="30"/>
    </row>
    <row r="1330" spans="2:3" ht="14.25" hidden="1" customHeight="1">
      <c r="B1330" s="35"/>
      <c r="C1330" s="30"/>
    </row>
    <row r="1331" spans="2:3" ht="14.25" hidden="1" customHeight="1">
      <c r="B1331" s="35"/>
      <c r="C1331" s="30"/>
    </row>
    <row r="1332" spans="2:3" ht="14.25" hidden="1" customHeight="1">
      <c r="B1332" s="35"/>
      <c r="C1332" s="30"/>
    </row>
    <row r="1333" spans="2:3" ht="14.25" hidden="1" customHeight="1">
      <c r="B1333" s="35"/>
      <c r="C1333" s="30"/>
    </row>
    <row r="1334" spans="2:3" ht="14.25" hidden="1" customHeight="1">
      <c r="B1334" s="35"/>
      <c r="C1334" s="30"/>
    </row>
    <row r="1335" spans="2:3" ht="14.25" hidden="1" customHeight="1">
      <c r="B1335" s="35"/>
      <c r="C1335" s="30"/>
    </row>
    <row r="1336" spans="2:3" ht="14.25" hidden="1" customHeight="1">
      <c r="B1336" s="35"/>
      <c r="C1336" s="30"/>
    </row>
    <row r="1337" spans="2:3" ht="14.25" hidden="1" customHeight="1">
      <c r="B1337" s="35"/>
      <c r="C1337" s="30"/>
    </row>
    <row r="1338" spans="2:3" ht="14.25" hidden="1" customHeight="1">
      <c r="B1338" s="35"/>
      <c r="C1338" s="30"/>
    </row>
    <row r="1339" spans="2:3" ht="14.25" hidden="1" customHeight="1">
      <c r="B1339" s="35"/>
      <c r="C1339" s="30"/>
    </row>
    <row r="1340" spans="2:3" ht="14.25" hidden="1" customHeight="1">
      <c r="B1340" s="35"/>
      <c r="C1340" s="30"/>
    </row>
    <row r="1341" spans="2:3" ht="14.25" hidden="1" customHeight="1">
      <c r="B1341" s="35"/>
      <c r="C1341" s="30"/>
    </row>
    <row r="1342" spans="2:3" ht="14.25" hidden="1" customHeight="1">
      <c r="B1342" s="35"/>
      <c r="C1342" s="30"/>
    </row>
    <row r="1343" spans="2:3" ht="14.25" hidden="1" customHeight="1">
      <c r="B1343" s="35"/>
      <c r="C1343" s="30"/>
    </row>
    <row r="1344" spans="2:3" ht="14.25" hidden="1" customHeight="1">
      <c r="B1344" s="35"/>
      <c r="C1344" s="30"/>
    </row>
    <row r="1345" spans="2:3" ht="14.25" hidden="1" customHeight="1">
      <c r="B1345" s="35"/>
      <c r="C1345" s="30"/>
    </row>
    <row r="1346" spans="2:3" ht="14.25" hidden="1" customHeight="1">
      <c r="B1346" s="35"/>
      <c r="C1346" s="30"/>
    </row>
    <row r="1347" spans="2:3" ht="14.25" hidden="1" customHeight="1">
      <c r="B1347" s="35"/>
      <c r="C1347" s="30"/>
    </row>
    <row r="1348" spans="2:3" ht="14.25" hidden="1" customHeight="1">
      <c r="B1348" s="35"/>
      <c r="C1348" s="30"/>
    </row>
    <row r="1349" spans="2:3" ht="14.25" hidden="1" customHeight="1">
      <c r="B1349" s="35"/>
      <c r="C1349" s="30"/>
    </row>
    <row r="1350" spans="2:3" ht="14.25" hidden="1" customHeight="1">
      <c r="B1350" s="35"/>
      <c r="C1350" s="30"/>
    </row>
    <row r="1351" spans="2:3" ht="14.25" hidden="1" customHeight="1">
      <c r="B1351" s="35"/>
      <c r="C1351" s="30"/>
    </row>
    <row r="1352" spans="2:3" ht="14.25" hidden="1" customHeight="1">
      <c r="B1352" s="35"/>
      <c r="C1352" s="30"/>
    </row>
    <row r="1353" spans="2:3" ht="14.25" hidden="1" customHeight="1">
      <c r="B1353" s="35"/>
      <c r="C1353" s="30"/>
    </row>
    <row r="1354" spans="2:3" ht="14.25" hidden="1" customHeight="1">
      <c r="B1354" s="35"/>
      <c r="C1354" s="30"/>
    </row>
    <row r="1355" spans="2:3" ht="14.25" hidden="1" customHeight="1">
      <c r="B1355" s="35"/>
      <c r="C1355" s="30"/>
    </row>
    <row r="1356" spans="2:3" ht="14.25" hidden="1" customHeight="1">
      <c r="B1356" s="35"/>
      <c r="C1356" s="30"/>
    </row>
    <row r="1357" spans="2:3" ht="14.25" hidden="1" customHeight="1">
      <c r="B1357" s="35"/>
      <c r="C1357" s="30"/>
    </row>
    <row r="1358" spans="2:3" ht="14.25" hidden="1" customHeight="1">
      <c r="B1358" s="35"/>
      <c r="C1358" s="30"/>
    </row>
    <row r="1359" spans="2:3" ht="14.25" hidden="1" customHeight="1">
      <c r="B1359" s="35"/>
      <c r="C1359" s="30"/>
    </row>
    <row r="1360" spans="2:3" ht="14.25" hidden="1" customHeight="1">
      <c r="B1360" s="35"/>
      <c r="C1360" s="30"/>
    </row>
    <row r="1361" spans="2:3" ht="14.25" hidden="1" customHeight="1">
      <c r="B1361" s="35"/>
      <c r="C1361" s="30"/>
    </row>
    <row r="1362" spans="2:3" ht="14.25" hidden="1" customHeight="1">
      <c r="B1362" s="35"/>
      <c r="C1362" s="30"/>
    </row>
    <row r="1363" spans="2:3" ht="14.25" hidden="1" customHeight="1">
      <c r="B1363" s="35"/>
      <c r="C1363" s="30"/>
    </row>
    <row r="1364" spans="2:3" ht="14.25" hidden="1" customHeight="1">
      <c r="B1364" s="35"/>
      <c r="C1364" s="30"/>
    </row>
    <row r="1365" spans="2:3" ht="14.25" hidden="1" customHeight="1">
      <c r="B1365" s="35"/>
      <c r="C1365" s="30"/>
    </row>
    <row r="1366" spans="2:3" ht="14.25" hidden="1" customHeight="1">
      <c r="B1366" s="35"/>
      <c r="C1366" s="30"/>
    </row>
    <row r="1367" spans="2:3" ht="14.25" hidden="1" customHeight="1">
      <c r="B1367" s="35"/>
      <c r="C1367" s="30"/>
    </row>
    <row r="1368" spans="2:3" ht="14.25" hidden="1" customHeight="1">
      <c r="B1368" s="35"/>
      <c r="C1368" s="30"/>
    </row>
    <row r="1369" spans="2:3" ht="14.25" hidden="1" customHeight="1">
      <c r="B1369" s="35"/>
      <c r="C1369" s="30"/>
    </row>
    <row r="1370" spans="2:3" ht="14.25" hidden="1" customHeight="1">
      <c r="B1370" s="35"/>
      <c r="C1370" s="30"/>
    </row>
    <row r="1371" spans="2:3" ht="14.25" hidden="1" customHeight="1">
      <c r="B1371" s="35"/>
      <c r="C1371" s="30"/>
    </row>
    <row r="1372" spans="2:3" ht="14.25" hidden="1" customHeight="1">
      <c r="B1372" s="35"/>
      <c r="C1372" s="30"/>
    </row>
    <row r="1373" spans="2:3" ht="14.25" hidden="1" customHeight="1">
      <c r="B1373" s="35"/>
      <c r="C1373" s="30"/>
    </row>
    <row r="1374" spans="2:3" ht="14.25" hidden="1" customHeight="1">
      <c r="B1374" s="35"/>
      <c r="C1374" s="30"/>
    </row>
    <row r="1375" spans="2:3" ht="14.25" hidden="1" customHeight="1">
      <c r="B1375" s="35"/>
      <c r="C1375" s="30"/>
    </row>
    <row r="1376" spans="2:3" ht="14.25" hidden="1" customHeight="1">
      <c r="B1376" s="35"/>
      <c r="C1376" s="30"/>
    </row>
    <row r="1377" spans="2:3" ht="14.25" hidden="1" customHeight="1">
      <c r="B1377" s="35"/>
      <c r="C1377" s="30"/>
    </row>
    <row r="1378" spans="2:3" ht="14.25" hidden="1" customHeight="1">
      <c r="B1378" s="35"/>
      <c r="C1378" s="30"/>
    </row>
    <row r="1379" spans="2:3" ht="14.25" hidden="1" customHeight="1">
      <c r="B1379" s="35"/>
      <c r="C1379" s="30"/>
    </row>
    <row r="1380" spans="2:3" ht="14.25" hidden="1" customHeight="1">
      <c r="B1380" s="35"/>
      <c r="C1380" s="30"/>
    </row>
    <row r="1381" spans="2:3" ht="14.25" hidden="1" customHeight="1">
      <c r="B1381" s="35"/>
      <c r="C1381" s="30"/>
    </row>
    <row r="1382" spans="2:3" ht="14.25" hidden="1" customHeight="1">
      <c r="B1382" s="35"/>
      <c r="C1382" s="30"/>
    </row>
    <row r="1383" spans="2:3" ht="14.25" hidden="1" customHeight="1">
      <c r="B1383" s="35"/>
      <c r="C1383" s="30"/>
    </row>
    <row r="1384" spans="2:3" ht="14.25" hidden="1" customHeight="1">
      <c r="B1384" s="35"/>
      <c r="C1384" s="30"/>
    </row>
    <row r="1385" spans="2:3" ht="14.25" hidden="1" customHeight="1">
      <c r="B1385" s="35"/>
      <c r="C1385" s="30"/>
    </row>
    <row r="1386" spans="2:3" ht="14.25" hidden="1" customHeight="1">
      <c r="B1386" s="35"/>
      <c r="C1386" s="30"/>
    </row>
    <row r="1387" spans="2:3" ht="14.25" hidden="1" customHeight="1">
      <c r="B1387" s="35"/>
      <c r="C1387" s="30"/>
    </row>
    <row r="1388" spans="2:3" ht="14.25" hidden="1" customHeight="1">
      <c r="B1388" s="35"/>
      <c r="C1388" s="30"/>
    </row>
    <row r="1389" spans="2:3" ht="14.25" hidden="1" customHeight="1">
      <c r="B1389" s="35"/>
      <c r="C1389" s="30"/>
    </row>
    <row r="1390" spans="2:3" ht="14.25" hidden="1" customHeight="1">
      <c r="B1390" s="35"/>
      <c r="C1390" s="30"/>
    </row>
    <row r="1391" spans="2:3" ht="14.25" hidden="1" customHeight="1">
      <c r="B1391" s="35"/>
      <c r="C1391" s="30"/>
    </row>
    <row r="1392" spans="2:3" ht="14.25" hidden="1" customHeight="1">
      <c r="B1392" s="35"/>
      <c r="C1392" s="30"/>
    </row>
    <row r="1393" spans="2:3" ht="14.25" hidden="1" customHeight="1">
      <c r="B1393" s="35"/>
      <c r="C1393" s="30"/>
    </row>
    <row r="1394" spans="2:3" ht="14.25" hidden="1" customHeight="1">
      <c r="B1394" s="35"/>
      <c r="C1394" s="30"/>
    </row>
    <row r="1395" spans="2:3" ht="14.25" hidden="1" customHeight="1">
      <c r="B1395" s="35"/>
      <c r="C1395" s="30"/>
    </row>
    <row r="1396" spans="2:3" ht="14.25" hidden="1" customHeight="1">
      <c r="B1396" s="35"/>
      <c r="C1396" s="30"/>
    </row>
    <row r="1397" spans="2:3" ht="14.25" hidden="1" customHeight="1">
      <c r="B1397" s="35"/>
      <c r="C1397" s="30"/>
    </row>
    <row r="1398" spans="2:3" ht="14.25" hidden="1" customHeight="1">
      <c r="B1398" s="35"/>
      <c r="C1398" s="30"/>
    </row>
    <row r="1399" spans="2:3" ht="14.25" hidden="1" customHeight="1">
      <c r="B1399" s="35"/>
      <c r="C1399" s="30"/>
    </row>
    <row r="1400" spans="2:3" ht="14.25" hidden="1" customHeight="1">
      <c r="B1400" s="35"/>
      <c r="C1400" s="30"/>
    </row>
    <row r="1401" spans="2:3" ht="14.25" hidden="1" customHeight="1">
      <c r="B1401" s="35"/>
      <c r="C1401" s="30"/>
    </row>
    <row r="1402" spans="2:3" ht="14.25" hidden="1" customHeight="1">
      <c r="B1402" s="35"/>
      <c r="C1402" s="30"/>
    </row>
    <row r="1403" spans="2:3" ht="14.25" hidden="1" customHeight="1">
      <c r="B1403" s="35"/>
      <c r="C1403" s="30"/>
    </row>
    <row r="1404" spans="2:3" ht="14.25" hidden="1" customHeight="1">
      <c r="B1404" s="35"/>
      <c r="C1404" s="30"/>
    </row>
    <row r="1405" spans="2:3" ht="14.25" hidden="1" customHeight="1">
      <c r="B1405" s="35"/>
      <c r="C1405" s="30"/>
    </row>
    <row r="1406" spans="2:3" ht="14.25" hidden="1" customHeight="1">
      <c r="B1406" s="35"/>
      <c r="C1406" s="30"/>
    </row>
    <row r="1407" spans="2:3" ht="14.25" hidden="1" customHeight="1">
      <c r="B1407" s="35"/>
      <c r="C1407" s="30"/>
    </row>
    <row r="1408" spans="2:3" ht="14.25" hidden="1" customHeight="1">
      <c r="B1408" s="35"/>
      <c r="C1408" s="30"/>
    </row>
    <row r="1409" spans="2:3" ht="14.25" hidden="1" customHeight="1">
      <c r="B1409" s="35"/>
      <c r="C1409" s="30"/>
    </row>
    <row r="1410" spans="2:3" ht="14.25" hidden="1" customHeight="1">
      <c r="B1410" s="35"/>
      <c r="C1410" s="30"/>
    </row>
    <row r="1411" spans="2:3" ht="14.25" hidden="1" customHeight="1">
      <c r="B1411" s="35"/>
      <c r="C1411" s="30"/>
    </row>
    <row r="1412" spans="2:3" ht="14.25" hidden="1" customHeight="1">
      <c r="B1412" s="35"/>
      <c r="C1412" s="30"/>
    </row>
    <row r="1413" spans="2:3" ht="14.25" hidden="1" customHeight="1">
      <c r="B1413" s="35"/>
      <c r="C1413" s="30"/>
    </row>
    <row r="1414" spans="2:3" ht="14.25" hidden="1" customHeight="1">
      <c r="B1414" s="35"/>
      <c r="C1414" s="30"/>
    </row>
    <row r="1415" spans="2:3" ht="14.25" hidden="1" customHeight="1">
      <c r="B1415" s="35"/>
      <c r="C1415" s="30"/>
    </row>
    <row r="1416" spans="2:3" ht="14.25" hidden="1" customHeight="1">
      <c r="B1416" s="35"/>
      <c r="C1416" s="30"/>
    </row>
    <row r="1417" spans="2:3" ht="14.25" hidden="1" customHeight="1">
      <c r="B1417" s="35"/>
      <c r="C1417" s="30"/>
    </row>
    <row r="1418" spans="2:3" ht="14.25" hidden="1" customHeight="1">
      <c r="B1418" s="35"/>
      <c r="C1418" s="30"/>
    </row>
    <row r="1419" spans="2:3" ht="14.25" hidden="1" customHeight="1">
      <c r="B1419" s="35"/>
      <c r="C1419" s="30"/>
    </row>
    <row r="1420" spans="2:3" ht="14.25" hidden="1" customHeight="1">
      <c r="B1420" s="35"/>
      <c r="C1420" s="30"/>
    </row>
    <row r="1421" spans="2:3" ht="14.25" hidden="1" customHeight="1">
      <c r="B1421" s="35"/>
      <c r="C1421" s="30"/>
    </row>
    <row r="1422" spans="2:3" ht="14.25" hidden="1" customHeight="1">
      <c r="B1422" s="35"/>
      <c r="C1422" s="30"/>
    </row>
    <row r="1423" spans="2:3" ht="14.25" hidden="1" customHeight="1">
      <c r="B1423" s="35"/>
      <c r="C1423" s="30"/>
    </row>
    <row r="1424" spans="2:3" ht="14.25" hidden="1" customHeight="1">
      <c r="B1424" s="35"/>
      <c r="C1424" s="30"/>
    </row>
    <row r="1425" spans="2:3" ht="14.25" hidden="1" customHeight="1">
      <c r="B1425" s="35"/>
      <c r="C1425" s="30"/>
    </row>
    <row r="1426" spans="2:3" ht="14.25" hidden="1" customHeight="1">
      <c r="B1426" s="35"/>
      <c r="C1426" s="30"/>
    </row>
    <row r="1427" spans="2:3" ht="14.25" hidden="1" customHeight="1">
      <c r="B1427" s="35"/>
      <c r="C1427" s="30"/>
    </row>
    <row r="1428" spans="2:3" ht="14.25" hidden="1" customHeight="1">
      <c r="B1428" s="35"/>
      <c r="C1428" s="30"/>
    </row>
    <row r="1429" spans="2:3" ht="14.25" hidden="1" customHeight="1">
      <c r="B1429" s="35"/>
      <c r="C1429" s="30"/>
    </row>
    <row r="1430" spans="2:3" ht="14.25" hidden="1" customHeight="1">
      <c r="B1430" s="35"/>
      <c r="C1430" s="30"/>
    </row>
    <row r="1431" spans="2:3" ht="14.25" hidden="1" customHeight="1">
      <c r="B1431" s="35"/>
      <c r="C1431" s="30"/>
    </row>
    <row r="1432" spans="2:3" ht="14.25" hidden="1" customHeight="1">
      <c r="B1432" s="35"/>
      <c r="C1432" s="30"/>
    </row>
    <row r="1433" spans="2:3" ht="14.25" hidden="1" customHeight="1">
      <c r="B1433" s="35"/>
      <c r="C1433" s="30"/>
    </row>
    <row r="1434" spans="2:3" ht="14.25" hidden="1" customHeight="1">
      <c r="B1434" s="35"/>
      <c r="C1434" s="30"/>
    </row>
    <row r="1435" spans="2:3" ht="14.25" hidden="1" customHeight="1">
      <c r="B1435" s="35"/>
      <c r="C1435" s="30"/>
    </row>
    <row r="1436" spans="2:3" ht="14.25" hidden="1" customHeight="1">
      <c r="B1436" s="35"/>
      <c r="C1436" s="30"/>
    </row>
    <row r="1437" spans="2:3" ht="14.25" hidden="1" customHeight="1">
      <c r="B1437" s="35"/>
      <c r="C1437" s="30"/>
    </row>
    <row r="1438" spans="2:3" ht="14.25" hidden="1" customHeight="1">
      <c r="B1438" s="35"/>
      <c r="C1438" s="30"/>
    </row>
    <row r="1439" spans="2:3" ht="14.25" hidden="1" customHeight="1">
      <c r="B1439" s="35"/>
      <c r="C1439" s="30"/>
    </row>
    <row r="1440" spans="2:3" ht="14.25" hidden="1" customHeight="1">
      <c r="B1440" s="35"/>
      <c r="C1440" s="30"/>
    </row>
    <row r="1441" spans="2:3" ht="14.25" hidden="1" customHeight="1">
      <c r="B1441" s="35"/>
      <c r="C1441" s="30"/>
    </row>
    <row r="1442" spans="2:3" ht="14.25" hidden="1" customHeight="1">
      <c r="B1442" s="35"/>
      <c r="C1442" s="30"/>
    </row>
    <row r="1443" spans="2:3" ht="14.25" hidden="1" customHeight="1">
      <c r="B1443" s="35"/>
      <c r="C1443" s="30"/>
    </row>
    <row r="1444" spans="2:3" ht="14.25" hidden="1" customHeight="1">
      <c r="B1444" s="35"/>
      <c r="C1444" s="30"/>
    </row>
    <row r="1445" spans="2:3" ht="14.25" hidden="1" customHeight="1">
      <c r="B1445" s="35"/>
      <c r="C1445" s="30"/>
    </row>
    <row r="1446" spans="2:3" ht="14.25" hidden="1" customHeight="1">
      <c r="B1446" s="35"/>
      <c r="C1446" s="30"/>
    </row>
    <row r="1447" spans="2:3" ht="14.25" hidden="1" customHeight="1">
      <c r="B1447" s="35"/>
      <c r="C1447" s="30"/>
    </row>
    <row r="1448" spans="2:3" ht="14.25" hidden="1" customHeight="1">
      <c r="B1448" s="35"/>
      <c r="C1448" s="30"/>
    </row>
    <row r="1449" spans="2:3" ht="14.25" hidden="1" customHeight="1">
      <c r="B1449" s="35"/>
      <c r="C1449" s="30"/>
    </row>
    <row r="1450" spans="2:3" ht="14.25" hidden="1" customHeight="1">
      <c r="B1450" s="35"/>
      <c r="C1450" s="30"/>
    </row>
    <row r="1451" spans="2:3" ht="14.25" hidden="1" customHeight="1">
      <c r="B1451" s="35"/>
      <c r="C1451" s="30"/>
    </row>
    <row r="1452" spans="2:3" ht="14.25" hidden="1" customHeight="1">
      <c r="B1452" s="35"/>
      <c r="C1452" s="30"/>
    </row>
    <row r="1453" spans="2:3" ht="14.25" hidden="1" customHeight="1">
      <c r="B1453" s="35"/>
      <c r="C1453" s="30"/>
    </row>
    <row r="1454" spans="2:3" ht="14.25" hidden="1" customHeight="1">
      <c r="B1454" s="35"/>
      <c r="C1454" s="30"/>
    </row>
    <row r="1455" spans="2:3" ht="14.25" hidden="1" customHeight="1">
      <c r="B1455" s="35"/>
      <c r="C1455" s="30"/>
    </row>
    <row r="1456" spans="2:3" ht="14.25" hidden="1" customHeight="1">
      <c r="B1456" s="35"/>
      <c r="C1456" s="30"/>
    </row>
    <row r="1457" spans="2:3" ht="14.25" hidden="1" customHeight="1">
      <c r="B1457" s="35"/>
      <c r="C1457" s="30"/>
    </row>
    <row r="1458" spans="2:3" ht="14.25" hidden="1" customHeight="1">
      <c r="B1458" s="35"/>
      <c r="C1458" s="30"/>
    </row>
    <row r="1459" spans="2:3" ht="14.25" hidden="1" customHeight="1">
      <c r="B1459" s="35"/>
      <c r="C1459" s="30"/>
    </row>
    <row r="1460" spans="2:3" ht="14.25" hidden="1" customHeight="1">
      <c r="B1460" s="35"/>
      <c r="C1460" s="30"/>
    </row>
    <row r="1461" spans="2:3" ht="14.25" hidden="1" customHeight="1">
      <c r="B1461" s="35"/>
      <c r="C1461" s="30"/>
    </row>
    <row r="1462" spans="2:3" ht="14.25" hidden="1" customHeight="1">
      <c r="B1462" s="35"/>
      <c r="C1462" s="30"/>
    </row>
    <row r="1463" spans="2:3" ht="14.25" hidden="1" customHeight="1">
      <c r="B1463" s="35"/>
      <c r="C1463" s="30"/>
    </row>
    <row r="1464" spans="2:3" ht="14.25" hidden="1" customHeight="1">
      <c r="B1464" s="35"/>
      <c r="C1464" s="30"/>
    </row>
    <row r="1465" spans="2:3" ht="14.25" hidden="1" customHeight="1">
      <c r="B1465" s="35"/>
      <c r="C1465" s="30"/>
    </row>
    <row r="1466" spans="2:3" ht="14.25" hidden="1" customHeight="1">
      <c r="B1466" s="35"/>
      <c r="C1466" s="30"/>
    </row>
    <row r="1467" spans="2:3" ht="14.25" hidden="1" customHeight="1">
      <c r="B1467" s="35"/>
      <c r="C1467" s="30"/>
    </row>
    <row r="1468" spans="2:3" ht="14.25" hidden="1" customHeight="1">
      <c r="B1468" s="35"/>
      <c r="C1468" s="30"/>
    </row>
    <row r="1469" spans="2:3" ht="14.25" hidden="1" customHeight="1">
      <c r="B1469" s="35"/>
      <c r="C1469" s="30"/>
    </row>
    <row r="1470" spans="2:3" ht="14.25" hidden="1" customHeight="1">
      <c r="B1470" s="35"/>
      <c r="C1470" s="30"/>
    </row>
    <row r="1471" spans="2:3" ht="14.25" hidden="1" customHeight="1">
      <c r="B1471" s="35"/>
      <c r="C1471" s="30"/>
    </row>
    <row r="1472" spans="2:3" ht="14.25" hidden="1" customHeight="1">
      <c r="B1472" s="35"/>
      <c r="C1472" s="30"/>
    </row>
    <row r="1473" spans="2:3" ht="14.25" hidden="1" customHeight="1">
      <c r="B1473" s="35"/>
      <c r="C1473" s="30"/>
    </row>
    <row r="1474" spans="2:3" ht="14.25" hidden="1" customHeight="1">
      <c r="B1474" s="35"/>
      <c r="C1474" s="30"/>
    </row>
    <row r="1475" spans="2:3" ht="14.25" hidden="1" customHeight="1">
      <c r="B1475" s="35"/>
      <c r="C1475" s="30"/>
    </row>
    <row r="1476" spans="2:3" ht="14.25" hidden="1" customHeight="1">
      <c r="B1476" s="35"/>
      <c r="C1476" s="30"/>
    </row>
    <row r="1477" spans="2:3" ht="14.25" hidden="1" customHeight="1">
      <c r="B1477" s="35"/>
      <c r="C1477" s="30"/>
    </row>
    <row r="1478" spans="2:3" ht="14.25" hidden="1" customHeight="1">
      <c r="B1478" s="35"/>
      <c r="C1478" s="30"/>
    </row>
    <row r="1479" spans="2:3" ht="14.25" hidden="1" customHeight="1">
      <c r="B1479" s="35"/>
      <c r="C1479" s="30"/>
    </row>
    <row r="1480" spans="2:3" ht="14.25" hidden="1" customHeight="1">
      <c r="B1480" s="35"/>
      <c r="C1480" s="30"/>
    </row>
    <row r="1481" spans="2:3" ht="14.25" hidden="1" customHeight="1">
      <c r="B1481" s="35"/>
      <c r="C1481" s="30"/>
    </row>
    <row r="1482" spans="2:3" ht="14.25" hidden="1" customHeight="1">
      <c r="B1482" s="35"/>
      <c r="C1482" s="30"/>
    </row>
    <row r="1483" spans="2:3" ht="14.25" hidden="1" customHeight="1">
      <c r="B1483" s="35"/>
      <c r="C1483" s="30"/>
    </row>
    <row r="1484" spans="2:3" ht="14.25" hidden="1" customHeight="1">
      <c r="B1484" s="35"/>
      <c r="C1484" s="30"/>
    </row>
    <row r="1485" spans="2:3" ht="14.25" hidden="1" customHeight="1">
      <c r="B1485" s="35"/>
      <c r="C1485" s="30"/>
    </row>
    <row r="1486" spans="2:3" ht="14.25" hidden="1" customHeight="1">
      <c r="B1486" s="35"/>
      <c r="C1486" s="30"/>
    </row>
    <row r="1487" spans="2:3" ht="14.25" hidden="1" customHeight="1">
      <c r="B1487" s="35"/>
      <c r="C1487" s="30"/>
    </row>
    <row r="1488" spans="2:3" ht="14.25" hidden="1" customHeight="1">
      <c r="B1488" s="35"/>
      <c r="C1488" s="30"/>
    </row>
    <row r="1489" spans="2:3" ht="14.25" hidden="1" customHeight="1">
      <c r="B1489" s="35"/>
      <c r="C1489" s="30"/>
    </row>
    <row r="1490" spans="2:3" ht="14.25" hidden="1" customHeight="1">
      <c r="B1490" s="35"/>
      <c r="C1490" s="30"/>
    </row>
    <row r="1491" spans="2:3" ht="14.25" hidden="1" customHeight="1">
      <c r="B1491" s="35"/>
      <c r="C1491" s="30"/>
    </row>
    <row r="1492" spans="2:3" ht="14.25" hidden="1" customHeight="1">
      <c r="B1492" s="35"/>
      <c r="C1492" s="30"/>
    </row>
    <row r="1493" spans="2:3" ht="14.25" hidden="1" customHeight="1">
      <c r="B1493" s="35"/>
      <c r="C1493" s="30"/>
    </row>
    <row r="1494" spans="2:3" ht="14.25" hidden="1" customHeight="1">
      <c r="B1494" s="35"/>
      <c r="C1494" s="30"/>
    </row>
    <row r="1495" spans="2:3" ht="14.25" hidden="1" customHeight="1">
      <c r="B1495" s="35"/>
      <c r="C1495" s="30"/>
    </row>
    <row r="1496" spans="2:3" ht="14.25" hidden="1" customHeight="1">
      <c r="B1496" s="35"/>
      <c r="C1496" s="30"/>
    </row>
    <row r="1497" spans="2:3" ht="14.25" hidden="1" customHeight="1">
      <c r="B1497" s="35"/>
      <c r="C1497" s="30"/>
    </row>
    <row r="1498" spans="2:3" ht="14.25" hidden="1" customHeight="1">
      <c r="B1498" s="35"/>
      <c r="C1498" s="30"/>
    </row>
    <row r="1499" spans="2:3" ht="14.25" hidden="1" customHeight="1">
      <c r="B1499" s="35"/>
      <c r="C1499" s="30"/>
    </row>
    <row r="1500" spans="2:3" ht="14.25" hidden="1" customHeight="1">
      <c r="B1500" s="35"/>
      <c r="C1500" s="30"/>
    </row>
    <row r="1501" spans="2:3" ht="14.25" hidden="1" customHeight="1">
      <c r="B1501" s="35"/>
      <c r="C1501" s="30"/>
    </row>
    <row r="1502" spans="2:3" ht="14.25" hidden="1" customHeight="1">
      <c r="B1502" s="35"/>
      <c r="C1502" s="30"/>
    </row>
    <row r="1503" spans="2:3" ht="14.25" hidden="1" customHeight="1">
      <c r="B1503" s="35"/>
      <c r="C1503" s="30"/>
    </row>
    <row r="1504" spans="2:3" ht="14.25" hidden="1" customHeight="1">
      <c r="B1504" s="35"/>
      <c r="C1504" s="30"/>
    </row>
    <row r="1505" spans="2:3" ht="14.25" hidden="1" customHeight="1">
      <c r="B1505" s="35"/>
      <c r="C1505" s="30"/>
    </row>
    <row r="1506" spans="2:3" ht="14.25" hidden="1" customHeight="1">
      <c r="B1506" s="35"/>
      <c r="C1506" s="30"/>
    </row>
    <row r="1507" spans="2:3" ht="14.25" hidden="1" customHeight="1">
      <c r="B1507" s="35"/>
      <c r="C1507" s="30"/>
    </row>
    <row r="1508" spans="2:3" ht="14.25" hidden="1" customHeight="1">
      <c r="B1508" s="35"/>
      <c r="C1508" s="30"/>
    </row>
    <row r="1509" spans="2:3" ht="14.25" hidden="1" customHeight="1">
      <c r="B1509" s="35"/>
      <c r="C1509" s="30"/>
    </row>
    <row r="1510" spans="2:3" ht="14.25" hidden="1" customHeight="1">
      <c r="B1510" s="35"/>
      <c r="C1510" s="30"/>
    </row>
    <row r="1511" spans="2:3" ht="14.25" hidden="1" customHeight="1">
      <c r="B1511" s="35"/>
      <c r="C1511" s="30"/>
    </row>
    <row r="1512" spans="2:3" ht="14.25" hidden="1" customHeight="1">
      <c r="B1512" s="35"/>
      <c r="C1512" s="30"/>
    </row>
    <row r="1513" spans="2:3" ht="14.25" hidden="1" customHeight="1">
      <c r="B1513" s="35"/>
      <c r="C1513" s="30"/>
    </row>
    <row r="1514" spans="2:3" ht="14.25" hidden="1" customHeight="1">
      <c r="B1514" s="35"/>
      <c r="C1514" s="30"/>
    </row>
    <row r="1515" spans="2:3" ht="14.25" hidden="1" customHeight="1">
      <c r="B1515" s="35"/>
      <c r="C1515" s="30"/>
    </row>
    <row r="1516" spans="2:3" ht="14.25" hidden="1" customHeight="1">
      <c r="B1516" s="35"/>
      <c r="C1516" s="30"/>
    </row>
    <row r="1517" spans="2:3" ht="14.25" hidden="1" customHeight="1">
      <c r="B1517" s="35"/>
      <c r="C1517" s="30"/>
    </row>
    <row r="1518" spans="2:3" ht="14.25" hidden="1" customHeight="1">
      <c r="B1518" s="35"/>
      <c r="C1518" s="30"/>
    </row>
    <row r="1519" spans="2:3" ht="14.25" hidden="1" customHeight="1">
      <c r="B1519" s="35"/>
      <c r="C1519" s="30"/>
    </row>
    <row r="1520" spans="2:3" ht="14.25" hidden="1" customHeight="1">
      <c r="B1520" s="35"/>
      <c r="C1520" s="30"/>
    </row>
    <row r="1521" spans="2:3" ht="14.25" hidden="1" customHeight="1">
      <c r="B1521" s="35"/>
      <c r="C1521" s="30"/>
    </row>
    <row r="1522" spans="2:3" ht="14.25" hidden="1" customHeight="1">
      <c r="B1522" s="35"/>
      <c r="C1522" s="30"/>
    </row>
    <row r="1523" spans="2:3" ht="14.25" hidden="1" customHeight="1">
      <c r="B1523" s="35"/>
      <c r="C1523" s="30"/>
    </row>
    <row r="1524" spans="2:3" ht="14.25" hidden="1" customHeight="1">
      <c r="B1524" s="35"/>
      <c r="C1524" s="30"/>
    </row>
    <row r="1525" spans="2:3" ht="14.25" hidden="1" customHeight="1">
      <c r="B1525" s="35"/>
      <c r="C1525" s="30"/>
    </row>
    <row r="1526" spans="2:3" ht="14.25" hidden="1" customHeight="1">
      <c r="B1526" s="35"/>
      <c r="C1526" s="30"/>
    </row>
    <row r="1527" spans="2:3" ht="14.25" hidden="1" customHeight="1">
      <c r="B1527" s="35"/>
      <c r="C1527" s="30"/>
    </row>
    <row r="1528" spans="2:3" ht="14.25" hidden="1" customHeight="1">
      <c r="B1528" s="35"/>
      <c r="C1528" s="30"/>
    </row>
    <row r="1529" spans="2:3" ht="14.25" hidden="1" customHeight="1">
      <c r="B1529" s="35"/>
      <c r="C1529" s="30"/>
    </row>
    <row r="1530" spans="2:3" ht="14.25" hidden="1" customHeight="1">
      <c r="B1530" s="35"/>
      <c r="C1530" s="30"/>
    </row>
    <row r="1531" spans="2:3" ht="14.25" hidden="1" customHeight="1">
      <c r="B1531" s="35"/>
      <c r="C1531" s="30"/>
    </row>
    <row r="1532" spans="2:3" ht="14.25" hidden="1" customHeight="1">
      <c r="B1532" s="35"/>
      <c r="C1532" s="30"/>
    </row>
    <row r="1533" spans="2:3" ht="14.25" hidden="1" customHeight="1">
      <c r="B1533" s="35"/>
      <c r="C1533" s="30"/>
    </row>
    <row r="1534" spans="2:3" ht="14.25" hidden="1" customHeight="1">
      <c r="B1534" s="35"/>
      <c r="C1534" s="30"/>
    </row>
    <row r="1535" spans="2:3" ht="14.25" hidden="1" customHeight="1">
      <c r="B1535" s="35"/>
      <c r="C1535" s="30"/>
    </row>
    <row r="1536" spans="2:3" ht="14.25" hidden="1" customHeight="1">
      <c r="B1536" s="35"/>
      <c r="C1536" s="30"/>
    </row>
    <row r="1537" spans="2:3" ht="14.25" hidden="1" customHeight="1">
      <c r="B1537" s="35"/>
      <c r="C1537" s="30"/>
    </row>
    <row r="1538" spans="2:3" ht="14.25" hidden="1" customHeight="1">
      <c r="B1538" s="35"/>
      <c r="C1538" s="30"/>
    </row>
    <row r="1539" spans="2:3" ht="14.25" hidden="1" customHeight="1">
      <c r="B1539" s="35"/>
      <c r="C1539" s="30"/>
    </row>
    <row r="1540" spans="2:3" ht="14.25" hidden="1" customHeight="1">
      <c r="B1540" s="35"/>
      <c r="C1540" s="30"/>
    </row>
    <row r="1541" spans="2:3" ht="14.25" hidden="1" customHeight="1">
      <c r="B1541" s="35"/>
      <c r="C1541" s="30"/>
    </row>
    <row r="1542" spans="2:3" ht="14.25" hidden="1" customHeight="1">
      <c r="B1542" s="35"/>
      <c r="C1542" s="30"/>
    </row>
    <row r="1543" spans="2:3" ht="14.25" hidden="1" customHeight="1">
      <c r="B1543" s="35"/>
      <c r="C1543" s="30"/>
    </row>
    <row r="1544" spans="2:3" ht="14.25" hidden="1" customHeight="1">
      <c r="B1544" s="35"/>
      <c r="C1544" s="30"/>
    </row>
    <row r="1545" spans="2:3" ht="14.25" hidden="1" customHeight="1">
      <c r="B1545" s="35"/>
      <c r="C1545" s="30"/>
    </row>
    <row r="1546" spans="2:3" ht="14.25" hidden="1" customHeight="1">
      <c r="B1546" s="35"/>
      <c r="C1546" s="30"/>
    </row>
    <row r="1547" spans="2:3" ht="14.25" hidden="1" customHeight="1">
      <c r="B1547" s="35"/>
      <c r="C1547" s="30"/>
    </row>
    <row r="1548" spans="2:3" ht="14.25" hidden="1" customHeight="1">
      <c r="B1548" s="35"/>
      <c r="C1548" s="30"/>
    </row>
    <row r="1549" spans="2:3" ht="14.25" hidden="1" customHeight="1">
      <c r="B1549" s="35"/>
      <c r="C1549" s="30"/>
    </row>
    <row r="1550" spans="2:3" ht="14.25" hidden="1" customHeight="1">
      <c r="B1550" s="35"/>
      <c r="C1550" s="30"/>
    </row>
    <row r="1551" spans="2:3" ht="14.25" hidden="1" customHeight="1">
      <c r="B1551" s="35"/>
      <c r="C1551" s="30"/>
    </row>
    <row r="1552" spans="2:3" ht="14.25" hidden="1" customHeight="1">
      <c r="B1552" s="35"/>
      <c r="C1552" s="30"/>
    </row>
    <row r="1553" spans="2:3" ht="14.25" hidden="1" customHeight="1">
      <c r="B1553" s="35"/>
      <c r="C1553" s="30"/>
    </row>
    <row r="1554" spans="2:3" ht="14.25" hidden="1" customHeight="1">
      <c r="B1554" s="35"/>
      <c r="C1554" s="30"/>
    </row>
    <row r="1555" spans="2:3" ht="14.25" hidden="1" customHeight="1">
      <c r="B1555" s="35"/>
      <c r="C1555" s="30"/>
    </row>
    <row r="1556" spans="2:3" ht="14.25" hidden="1" customHeight="1">
      <c r="B1556" s="35"/>
      <c r="C1556" s="30"/>
    </row>
    <row r="1557" spans="2:3" ht="14.25" hidden="1" customHeight="1">
      <c r="B1557" s="35"/>
      <c r="C1557" s="30"/>
    </row>
    <row r="1558" spans="2:3" ht="14.25" hidden="1" customHeight="1">
      <c r="B1558" s="35"/>
      <c r="C1558" s="30"/>
    </row>
    <row r="1559" spans="2:3" ht="14.25" hidden="1" customHeight="1">
      <c r="B1559" s="35"/>
      <c r="C1559" s="30"/>
    </row>
    <row r="1560" spans="2:3" ht="14.25" hidden="1" customHeight="1">
      <c r="B1560" s="35"/>
      <c r="C1560" s="30"/>
    </row>
    <row r="1561" spans="2:3" ht="14.25" hidden="1" customHeight="1">
      <c r="B1561" s="35"/>
      <c r="C1561" s="30"/>
    </row>
    <row r="1562" spans="2:3" ht="14.25" hidden="1" customHeight="1">
      <c r="B1562" s="35"/>
      <c r="C1562" s="30"/>
    </row>
    <row r="1563" spans="2:3" ht="14.25" hidden="1" customHeight="1">
      <c r="B1563" s="35"/>
      <c r="C1563" s="30"/>
    </row>
    <row r="1564" spans="2:3" ht="14.25" hidden="1" customHeight="1">
      <c r="B1564" s="35"/>
      <c r="C1564" s="30"/>
    </row>
    <row r="1565" spans="2:3" ht="14.25" hidden="1" customHeight="1">
      <c r="B1565" s="35"/>
      <c r="C1565" s="30"/>
    </row>
    <row r="1566" spans="2:3" ht="14.25" hidden="1" customHeight="1">
      <c r="B1566" s="35"/>
      <c r="C1566" s="30"/>
    </row>
    <row r="1567" spans="2:3" ht="14.25" hidden="1" customHeight="1">
      <c r="B1567" s="35"/>
      <c r="C1567" s="30"/>
    </row>
    <row r="1568" spans="2:3" ht="14.25" hidden="1" customHeight="1">
      <c r="B1568" s="35"/>
      <c r="C1568" s="30"/>
    </row>
    <row r="1569" spans="2:3" ht="14.25" hidden="1" customHeight="1">
      <c r="B1569" s="35"/>
      <c r="C1569" s="30"/>
    </row>
    <row r="1570" spans="2:3" ht="14.25" hidden="1" customHeight="1">
      <c r="B1570" s="35"/>
      <c r="C1570" s="30"/>
    </row>
    <row r="1571" spans="2:3" ht="14.25" hidden="1" customHeight="1">
      <c r="B1571" s="35"/>
      <c r="C1571" s="30"/>
    </row>
    <row r="1572" spans="2:3" ht="14.25" hidden="1" customHeight="1">
      <c r="B1572" s="35"/>
      <c r="C1572" s="30"/>
    </row>
    <row r="1573" spans="2:3" ht="14.25" hidden="1" customHeight="1">
      <c r="B1573" s="35"/>
      <c r="C1573" s="30"/>
    </row>
    <row r="1574" spans="2:3" ht="14.25" hidden="1" customHeight="1">
      <c r="B1574" s="35"/>
      <c r="C1574" s="30"/>
    </row>
    <row r="1575" spans="2:3" ht="14.25" hidden="1" customHeight="1">
      <c r="B1575" s="35"/>
      <c r="C1575" s="30"/>
    </row>
    <row r="1576" spans="2:3" ht="14.25" hidden="1" customHeight="1">
      <c r="B1576" s="35"/>
      <c r="C1576" s="30"/>
    </row>
    <row r="1577" spans="2:3" ht="14.25" hidden="1" customHeight="1">
      <c r="B1577" s="35"/>
      <c r="C1577" s="30"/>
    </row>
    <row r="1578" spans="2:3" ht="14.25" hidden="1" customHeight="1">
      <c r="B1578" s="35"/>
      <c r="C1578" s="30"/>
    </row>
    <row r="1579" spans="2:3" ht="14.25" hidden="1" customHeight="1">
      <c r="B1579" s="35"/>
      <c r="C1579" s="30"/>
    </row>
    <row r="1580" spans="2:3" ht="14.25" hidden="1" customHeight="1">
      <c r="B1580" s="35"/>
      <c r="C1580" s="30"/>
    </row>
    <row r="1581" spans="2:3" ht="14.25" hidden="1" customHeight="1">
      <c r="B1581" s="35"/>
      <c r="C1581" s="30"/>
    </row>
    <row r="1582" spans="2:3" ht="14.25" hidden="1" customHeight="1">
      <c r="B1582" s="35"/>
      <c r="C1582" s="30"/>
    </row>
    <row r="1583" spans="2:3" ht="14.25" hidden="1" customHeight="1">
      <c r="B1583" s="35"/>
      <c r="C1583" s="30"/>
    </row>
    <row r="1584" spans="2:3" ht="14.25" hidden="1" customHeight="1">
      <c r="B1584" s="35"/>
      <c r="C1584" s="30"/>
    </row>
    <row r="1585" spans="2:3" ht="14.25" hidden="1" customHeight="1">
      <c r="B1585" s="35"/>
      <c r="C1585" s="30"/>
    </row>
    <row r="1586" spans="2:3" ht="14.25" hidden="1" customHeight="1">
      <c r="B1586" s="35"/>
      <c r="C1586" s="30"/>
    </row>
    <row r="1587" spans="2:3" ht="14.25" hidden="1" customHeight="1">
      <c r="B1587" s="35"/>
      <c r="C1587" s="30"/>
    </row>
    <row r="1588" spans="2:3" ht="14.25" hidden="1" customHeight="1">
      <c r="B1588" s="35"/>
      <c r="C1588" s="30"/>
    </row>
    <row r="1589" spans="2:3" ht="14.25" hidden="1" customHeight="1">
      <c r="B1589" s="35"/>
      <c r="C1589" s="30"/>
    </row>
    <row r="1590" spans="2:3" ht="14.25" hidden="1" customHeight="1">
      <c r="B1590" s="35"/>
      <c r="C1590" s="30"/>
    </row>
    <row r="1591" spans="2:3" ht="14.25" hidden="1" customHeight="1">
      <c r="B1591" s="35"/>
      <c r="C1591" s="30"/>
    </row>
    <row r="1592" spans="2:3" ht="14.25" hidden="1" customHeight="1">
      <c r="B1592" s="35"/>
      <c r="C1592" s="30"/>
    </row>
    <row r="1593" spans="2:3" ht="14.25" hidden="1" customHeight="1">
      <c r="B1593" s="35"/>
      <c r="C1593" s="30"/>
    </row>
    <row r="1594" spans="2:3" ht="14.25" hidden="1" customHeight="1">
      <c r="B1594" s="35"/>
      <c r="C1594" s="30"/>
    </row>
    <row r="1595" spans="2:3" ht="14.25" hidden="1" customHeight="1">
      <c r="B1595" s="35"/>
      <c r="C1595" s="30"/>
    </row>
    <row r="1596" spans="2:3" ht="14.25" hidden="1" customHeight="1">
      <c r="B1596" s="35"/>
      <c r="C1596" s="30"/>
    </row>
    <row r="1597" spans="2:3" ht="14.25" hidden="1" customHeight="1">
      <c r="B1597" s="35"/>
      <c r="C1597" s="30"/>
    </row>
    <row r="1598" spans="2:3" ht="14.25" hidden="1" customHeight="1">
      <c r="B1598" s="35"/>
      <c r="C1598" s="30"/>
    </row>
    <row r="1599" spans="2:3" ht="14.25" hidden="1" customHeight="1">
      <c r="B1599" s="35"/>
      <c r="C1599" s="30"/>
    </row>
    <row r="1600" spans="2:3" ht="14.25" hidden="1" customHeight="1">
      <c r="B1600" s="35"/>
      <c r="C1600" s="30"/>
    </row>
    <row r="1601" spans="2:3" ht="14.25" hidden="1" customHeight="1">
      <c r="B1601" s="35"/>
      <c r="C1601" s="30"/>
    </row>
    <row r="1602" spans="2:3" ht="14.25" hidden="1" customHeight="1">
      <c r="B1602" s="35"/>
      <c r="C1602" s="30"/>
    </row>
    <row r="1603" spans="2:3" ht="14.25" hidden="1" customHeight="1">
      <c r="B1603" s="35"/>
      <c r="C1603" s="30"/>
    </row>
    <row r="1604" spans="2:3" ht="14.25" hidden="1" customHeight="1">
      <c r="B1604" s="35"/>
      <c r="C1604" s="30"/>
    </row>
    <row r="1605" spans="2:3" ht="14.25" hidden="1" customHeight="1">
      <c r="B1605" s="35"/>
      <c r="C1605" s="30"/>
    </row>
    <row r="1606" spans="2:3" ht="14.25" hidden="1" customHeight="1">
      <c r="B1606" s="35"/>
      <c r="C1606" s="30"/>
    </row>
    <row r="1607" spans="2:3" ht="14.25" hidden="1" customHeight="1">
      <c r="B1607" s="35"/>
      <c r="C1607" s="30"/>
    </row>
    <row r="1608" spans="2:3" ht="14.25" hidden="1" customHeight="1">
      <c r="B1608" s="35"/>
      <c r="C1608" s="30"/>
    </row>
    <row r="1609" spans="2:3" ht="14.25" hidden="1" customHeight="1">
      <c r="B1609" s="35"/>
      <c r="C1609" s="30"/>
    </row>
    <row r="1610" spans="2:3" ht="14.25" hidden="1" customHeight="1">
      <c r="B1610" s="35"/>
      <c r="C1610" s="30"/>
    </row>
    <row r="1611" spans="2:3" ht="14.25" hidden="1" customHeight="1">
      <c r="B1611" s="35"/>
      <c r="C1611" s="30"/>
    </row>
    <row r="1612" spans="2:3" ht="14.25" hidden="1" customHeight="1">
      <c r="B1612" s="35"/>
      <c r="C1612" s="30"/>
    </row>
    <row r="1613" spans="2:3" ht="14.25" hidden="1" customHeight="1">
      <c r="B1613" s="35"/>
      <c r="C1613" s="30"/>
    </row>
    <row r="1614" spans="2:3" ht="14.25" hidden="1" customHeight="1">
      <c r="B1614" s="35"/>
      <c r="C1614" s="30"/>
    </row>
    <row r="1615" spans="2:3" ht="14.25" hidden="1" customHeight="1">
      <c r="B1615" s="35"/>
      <c r="C1615" s="30"/>
    </row>
    <row r="1616" spans="2:3" ht="14.25" hidden="1" customHeight="1">
      <c r="B1616" s="35"/>
      <c r="C1616" s="30"/>
    </row>
    <row r="1617" spans="2:3" ht="14.25" hidden="1" customHeight="1">
      <c r="B1617" s="35"/>
      <c r="C1617" s="30"/>
    </row>
    <row r="1618" spans="2:3" ht="14.25" hidden="1" customHeight="1">
      <c r="B1618" s="35"/>
      <c r="C1618" s="30"/>
    </row>
    <row r="1619" spans="2:3" ht="14.25" hidden="1" customHeight="1">
      <c r="B1619" s="35"/>
      <c r="C1619" s="30"/>
    </row>
    <row r="1620" spans="2:3" ht="14.25" hidden="1" customHeight="1">
      <c r="B1620" s="35"/>
      <c r="C1620" s="30"/>
    </row>
    <row r="1621" spans="2:3" ht="14.25" hidden="1" customHeight="1">
      <c r="B1621" s="35"/>
      <c r="C1621" s="30"/>
    </row>
    <row r="1622" spans="2:3" ht="14.25" hidden="1" customHeight="1">
      <c r="B1622" s="35"/>
      <c r="C1622" s="30"/>
    </row>
    <row r="1623" spans="2:3" ht="14.25" hidden="1" customHeight="1">
      <c r="B1623" s="35"/>
      <c r="C1623" s="30"/>
    </row>
    <row r="1624" spans="2:3" ht="14.25" hidden="1" customHeight="1">
      <c r="B1624" s="35"/>
      <c r="C1624" s="30"/>
    </row>
    <row r="1625" spans="2:3" ht="14.25" hidden="1" customHeight="1">
      <c r="B1625" s="35"/>
      <c r="C1625" s="30"/>
    </row>
    <row r="1626" spans="2:3" ht="14.25" hidden="1" customHeight="1">
      <c r="B1626" s="35"/>
      <c r="C1626" s="30"/>
    </row>
    <row r="1627" spans="2:3" ht="14.25" hidden="1" customHeight="1">
      <c r="B1627" s="35"/>
      <c r="C1627" s="30"/>
    </row>
    <row r="1628" spans="2:3" ht="14.25" hidden="1" customHeight="1">
      <c r="B1628" s="35"/>
      <c r="C1628" s="30"/>
    </row>
    <row r="1629" spans="2:3" ht="14.25" hidden="1" customHeight="1">
      <c r="B1629" s="35"/>
      <c r="C1629" s="30"/>
    </row>
    <row r="1630" spans="2:3" ht="14.25" hidden="1" customHeight="1">
      <c r="B1630" s="35"/>
      <c r="C1630" s="30"/>
    </row>
    <row r="1631" spans="2:3" ht="14.25" hidden="1" customHeight="1">
      <c r="B1631" s="35"/>
      <c r="C1631" s="30"/>
    </row>
    <row r="1632" spans="2:3" ht="14.25" hidden="1" customHeight="1">
      <c r="B1632" s="35"/>
      <c r="C1632" s="30"/>
    </row>
    <row r="1633" spans="2:3" ht="14.25" hidden="1" customHeight="1">
      <c r="B1633" s="35"/>
      <c r="C1633" s="30"/>
    </row>
    <row r="1634" spans="2:3" ht="14.25" hidden="1" customHeight="1">
      <c r="B1634" s="35"/>
      <c r="C1634" s="30"/>
    </row>
    <row r="1635" spans="2:3" ht="14.25" hidden="1" customHeight="1">
      <c r="B1635" s="35"/>
      <c r="C1635" s="30"/>
    </row>
    <row r="1636" spans="2:3" ht="14.25" hidden="1" customHeight="1">
      <c r="B1636" s="35"/>
      <c r="C1636" s="30"/>
    </row>
    <row r="1637" spans="2:3" ht="14.25" hidden="1" customHeight="1">
      <c r="B1637" s="35"/>
      <c r="C1637" s="30"/>
    </row>
    <row r="1638" spans="2:3" ht="14.25" hidden="1" customHeight="1">
      <c r="B1638" s="35"/>
      <c r="C1638" s="30"/>
    </row>
    <row r="1639" spans="2:3" ht="14.25" hidden="1" customHeight="1">
      <c r="B1639" s="35"/>
      <c r="C1639" s="30"/>
    </row>
    <row r="1640" spans="2:3" ht="14.25" hidden="1" customHeight="1">
      <c r="B1640" s="35"/>
      <c r="C1640" s="30"/>
    </row>
    <row r="1641" spans="2:3" ht="14.25" hidden="1" customHeight="1">
      <c r="B1641" s="35"/>
      <c r="C1641" s="30"/>
    </row>
    <row r="1642" spans="2:3" ht="14.25" hidden="1" customHeight="1">
      <c r="B1642" s="35"/>
      <c r="C1642" s="30"/>
    </row>
    <row r="1643" spans="2:3" ht="14.25" hidden="1" customHeight="1">
      <c r="B1643" s="35"/>
      <c r="C1643" s="30"/>
    </row>
    <row r="1644" spans="2:3" ht="14.25" hidden="1" customHeight="1">
      <c r="B1644" s="35"/>
      <c r="C1644" s="30"/>
    </row>
    <row r="1645" spans="2:3" ht="14.25" hidden="1" customHeight="1">
      <c r="B1645" s="35"/>
      <c r="C1645" s="30"/>
    </row>
    <row r="1646" spans="2:3" ht="14.25" hidden="1" customHeight="1">
      <c r="B1646" s="35"/>
      <c r="C1646" s="30"/>
    </row>
    <row r="1647" spans="2:3" ht="14.25" hidden="1" customHeight="1">
      <c r="B1647" s="35"/>
      <c r="C1647" s="30"/>
    </row>
    <row r="1648" spans="2:3" ht="14.25" hidden="1" customHeight="1">
      <c r="B1648" s="35"/>
      <c r="C1648" s="30"/>
    </row>
    <row r="1649" spans="2:3" ht="14.25" hidden="1" customHeight="1">
      <c r="B1649" s="35"/>
      <c r="C1649" s="30"/>
    </row>
    <row r="1650" spans="2:3" ht="14.25" hidden="1" customHeight="1">
      <c r="B1650" s="35"/>
      <c r="C1650" s="30"/>
    </row>
    <row r="1651" spans="2:3" ht="14.25" hidden="1" customHeight="1">
      <c r="B1651" s="35"/>
      <c r="C1651" s="30"/>
    </row>
    <row r="1652" spans="2:3" ht="14.25" hidden="1" customHeight="1">
      <c r="B1652" s="35"/>
      <c r="C1652" s="30"/>
    </row>
    <row r="1653" spans="2:3" ht="14.25" hidden="1" customHeight="1">
      <c r="B1653" s="35"/>
      <c r="C1653" s="30"/>
    </row>
    <row r="1654" spans="2:3" ht="14.25" hidden="1" customHeight="1">
      <c r="B1654" s="35"/>
      <c r="C1654" s="30"/>
    </row>
    <row r="1655" spans="2:3" ht="14.25" hidden="1" customHeight="1">
      <c r="B1655" s="35"/>
      <c r="C1655" s="30"/>
    </row>
    <row r="1656" spans="2:3" ht="14.25" hidden="1" customHeight="1">
      <c r="B1656" s="35"/>
      <c r="C1656" s="30"/>
    </row>
    <row r="1657" spans="2:3" ht="14.25" hidden="1" customHeight="1">
      <c r="B1657" s="35"/>
      <c r="C1657" s="30"/>
    </row>
    <row r="1658" spans="2:3" ht="14.25" hidden="1" customHeight="1">
      <c r="B1658" s="35"/>
      <c r="C1658" s="30"/>
    </row>
    <row r="1659" spans="2:3" ht="14.25" hidden="1" customHeight="1">
      <c r="B1659" s="35"/>
      <c r="C1659" s="30"/>
    </row>
    <row r="1660" spans="2:3" ht="14.25" hidden="1" customHeight="1">
      <c r="B1660" s="35"/>
      <c r="C1660" s="30"/>
    </row>
    <row r="1661" spans="2:3" ht="14.25" hidden="1" customHeight="1">
      <c r="B1661" s="35"/>
      <c r="C1661" s="30"/>
    </row>
    <row r="1662" spans="2:3" ht="14.25" hidden="1" customHeight="1">
      <c r="B1662" s="35"/>
      <c r="C1662" s="30"/>
    </row>
    <row r="1663" spans="2:3" ht="14.25" hidden="1" customHeight="1">
      <c r="B1663" s="35"/>
      <c r="C1663" s="30"/>
    </row>
    <row r="1664" spans="2:3" ht="14.25" hidden="1" customHeight="1">
      <c r="B1664" s="35"/>
      <c r="C1664" s="30"/>
    </row>
    <row r="1665" spans="2:3" ht="14.25" hidden="1" customHeight="1">
      <c r="B1665" s="35"/>
      <c r="C1665" s="30"/>
    </row>
    <row r="1666" spans="2:3" ht="14.25" hidden="1" customHeight="1">
      <c r="B1666" s="35"/>
      <c r="C1666" s="30"/>
    </row>
    <row r="1667" spans="2:3" ht="14.25" hidden="1" customHeight="1">
      <c r="B1667" s="35"/>
      <c r="C1667" s="30"/>
    </row>
    <row r="1668" spans="2:3" ht="14.25" hidden="1" customHeight="1">
      <c r="B1668" s="35"/>
      <c r="C1668" s="30"/>
    </row>
    <row r="1669" spans="2:3" ht="14.25" hidden="1" customHeight="1">
      <c r="B1669" s="35"/>
      <c r="C1669" s="30"/>
    </row>
    <row r="1670" spans="2:3" ht="14.25" hidden="1" customHeight="1">
      <c r="B1670" s="35"/>
      <c r="C1670" s="30"/>
    </row>
    <row r="1671" spans="2:3" ht="14.25" hidden="1" customHeight="1">
      <c r="B1671" s="35"/>
      <c r="C1671" s="30"/>
    </row>
    <row r="1672" spans="2:3" ht="14.25" hidden="1" customHeight="1">
      <c r="B1672" s="35"/>
      <c r="C1672" s="30"/>
    </row>
    <row r="1673" spans="2:3" ht="14.25" hidden="1" customHeight="1">
      <c r="B1673" s="35"/>
      <c r="C1673" s="30"/>
    </row>
    <row r="1674" spans="2:3" ht="14.25" hidden="1" customHeight="1">
      <c r="B1674" s="35"/>
      <c r="C1674" s="30"/>
    </row>
    <row r="1675" spans="2:3" ht="14.25" hidden="1" customHeight="1">
      <c r="B1675" s="35"/>
      <c r="C1675" s="30"/>
    </row>
    <row r="1676" spans="2:3" ht="14.25" hidden="1" customHeight="1">
      <c r="B1676" s="35"/>
      <c r="C1676" s="30"/>
    </row>
    <row r="1677" spans="2:3" ht="14.25" hidden="1" customHeight="1">
      <c r="B1677" s="35"/>
      <c r="C1677" s="30"/>
    </row>
    <row r="1678" spans="2:3" ht="14.25" hidden="1" customHeight="1">
      <c r="B1678" s="35"/>
      <c r="C1678" s="30"/>
    </row>
    <row r="1679" spans="2:3" ht="14.25" hidden="1" customHeight="1">
      <c r="B1679" s="35"/>
      <c r="C1679" s="30"/>
    </row>
    <row r="1680" spans="2:3" ht="14.25" hidden="1" customHeight="1">
      <c r="B1680" s="35"/>
      <c r="C1680" s="30"/>
    </row>
    <row r="1681" spans="2:3" ht="14.25" hidden="1" customHeight="1">
      <c r="B1681" s="35"/>
      <c r="C1681" s="30"/>
    </row>
    <row r="1682" spans="2:3" ht="14.25" hidden="1" customHeight="1">
      <c r="B1682" s="35"/>
      <c r="C1682" s="30"/>
    </row>
    <row r="1683" spans="2:3" ht="14.25" hidden="1" customHeight="1">
      <c r="B1683" s="35"/>
      <c r="C1683" s="30"/>
    </row>
    <row r="1684" spans="2:3" ht="14.25" hidden="1" customHeight="1">
      <c r="B1684" s="35"/>
      <c r="C1684" s="30"/>
    </row>
    <row r="1685" spans="2:3" ht="14.25" hidden="1" customHeight="1">
      <c r="B1685" s="35"/>
      <c r="C1685" s="30"/>
    </row>
    <row r="1686" spans="2:3" ht="14.25" hidden="1" customHeight="1">
      <c r="B1686" s="35"/>
      <c r="C1686" s="30"/>
    </row>
    <row r="1687" spans="2:3" ht="14.25" hidden="1" customHeight="1">
      <c r="B1687" s="35"/>
      <c r="C1687" s="30"/>
    </row>
    <row r="1688" spans="2:3" ht="14.25" hidden="1" customHeight="1">
      <c r="B1688" s="35"/>
      <c r="C1688" s="30"/>
    </row>
    <row r="1689" spans="2:3" ht="14.25" hidden="1" customHeight="1">
      <c r="B1689" s="35"/>
      <c r="C1689" s="30"/>
    </row>
    <row r="1690" spans="2:3" ht="14.25" hidden="1" customHeight="1">
      <c r="B1690" s="35"/>
      <c r="C1690" s="30"/>
    </row>
    <row r="1691" spans="2:3" ht="14.25" hidden="1" customHeight="1">
      <c r="B1691" s="35"/>
      <c r="C1691" s="30"/>
    </row>
    <row r="1692" spans="2:3" ht="14.25" hidden="1" customHeight="1">
      <c r="B1692" s="35"/>
      <c r="C1692" s="30"/>
    </row>
    <row r="1693" spans="2:3" ht="14.25" hidden="1" customHeight="1">
      <c r="B1693" s="35"/>
      <c r="C1693" s="30"/>
    </row>
    <row r="1694" spans="2:3" ht="14.25" hidden="1" customHeight="1">
      <c r="B1694" s="35"/>
      <c r="C1694" s="30"/>
    </row>
    <row r="1695" spans="2:3" ht="14.25" hidden="1" customHeight="1">
      <c r="B1695" s="35"/>
      <c r="C1695" s="30"/>
    </row>
    <row r="1696" spans="2:3" ht="14.25" hidden="1" customHeight="1">
      <c r="B1696" s="35"/>
      <c r="C1696" s="30"/>
    </row>
    <row r="1697" spans="2:3" ht="14.25" hidden="1" customHeight="1">
      <c r="B1697" s="35"/>
      <c r="C1697" s="30"/>
    </row>
    <row r="1698" spans="2:3" ht="14.25" hidden="1" customHeight="1">
      <c r="B1698" s="35"/>
      <c r="C1698" s="30"/>
    </row>
    <row r="1699" spans="2:3" ht="14.25" hidden="1" customHeight="1">
      <c r="B1699" s="35"/>
      <c r="C1699" s="30"/>
    </row>
    <row r="1700" spans="2:3" ht="14.25" hidden="1" customHeight="1">
      <c r="B1700" s="35"/>
      <c r="C1700" s="30"/>
    </row>
    <row r="1701" spans="2:3" ht="14.25" hidden="1" customHeight="1">
      <c r="B1701" s="35"/>
      <c r="C1701" s="30"/>
    </row>
    <row r="1702" spans="2:3" ht="14.25" hidden="1" customHeight="1">
      <c r="B1702" s="35"/>
      <c r="C1702" s="30"/>
    </row>
    <row r="1703" spans="2:3" ht="14.25" hidden="1" customHeight="1">
      <c r="B1703" s="35"/>
      <c r="C1703" s="30"/>
    </row>
    <row r="1704" spans="2:3" ht="14.25" hidden="1" customHeight="1">
      <c r="B1704" s="35"/>
      <c r="C1704" s="30"/>
    </row>
    <row r="1705" spans="2:3" ht="14.25" hidden="1" customHeight="1">
      <c r="B1705" s="35"/>
      <c r="C1705" s="30"/>
    </row>
    <row r="1706" spans="2:3" ht="14.25" hidden="1" customHeight="1">
      <c r="B1706" s="35"/>
      <c r="C1706" s="30"/>
    </row>
    <row r="1707" spans="2:3" ht="14.25" hidden="1" customHeight="1">
      <c r="B1707" s="35"/>
      <c r="C1707" s="30"/>
    </row>
    <row r="1708" spans="2:3" ht="14.25" hidden="1" customHeight="1">
      <c r="B1708" s="35"/>
      <c r="C1708" s="30"/>
    </row>
    <row r="1709" spans="2:3" ht="14.25" hidden="1" customHeight="1">
      <c r="B1709" s="35"/>
      <c r="C1709" s="30"/>
    </row>
    <row r="1710" spans="2:3" ht="14.25" hidden="1" customHeight="1">
      <c r="B1710" s="35"/>
      <c r="C1710" s="30"/>
    </row>
    <row r="1711" spans="2:3" ht="14.25" hidden="1" customHeight="1">
      <c r="B1711" s="35"/>
      <c r="C1711" s="30"/>
    </row>
    <row r="1712" spans="2:3" ht="14.25" hidden="1" customHeight="1">
      <c r="B1712" s="35"/>
      <c r="C1712" s="30"/>
    </row>
    <row r="1713" spans="2:3" ht="14.25" hidden="1" customHeight="1">
      <c r="B1713" s="35"/>
      <c r="C1713" s="30"/>
    </row>
    <row r="1714" spans="2:3" ht="14.25" hidden="1" customHeight="1">
      <c r="B1714" s="35"/>
      <c r="C1714" s="30"/>
    </row>
    <row r="1715" spans="2:3" ht="14.25" hidden="1" customHeight="1">
      <c r="B1715" s="35"/>
      <c r="C1715" s="30"/>
    </row>
    <row r="1716" spans="2:3" ht="14.25" hidden="1" customHeight="1">
      <c r="B1716" s="35"/>
      <c r="C1716" s="30"/>
    </row>
    <row r="1717" spans="2:3" ht="14.25" hidden="1" customHeight="1">
      <c r="B1717" s="35"/>
      <c r="C1717" s="30"/>
    </row>
    <row r="1718" spans="2:3" ht="14.25" hidden="1" customHeight="1">
      <c r="B1718" s="35"/>
      <c r="C1718" s="30"/>
    </row>
    <row r="1719" spans="2:3" ht="14.25" hidden="1" customHeight="1">
      <c r="B1719" s="35"/>
      <c r="C1719" s="30"/>
    </row>
    <row r="1720" spans="2:3" ht="14.25" hidden="1" customHeight="1">
      <c r="B1720" s="35"/>
      <c r="C1720" s="30"/>
    </row>
    <row r="1721" spans="2:3" ht="14.25" hidden="1" customHeight="1">
      <c r="B1721" s="35"/>
      <c r="C1721" s="30"/>
    </row>
    <row r="1722" spans="2:3" ht="14.25" hidden="1" customHeight="1">
      <c r="B1722" s="35"/>
      <c r="C1722" s="30"/>
    </row>
    <row r="1723" spans="2:3" ht="14.25" hidden="1" customHeight="1">
      <c r="B1723" s="35"/>
      <c r="C1723" s="30"/>
    </row>
    <row r="1724" spans="2:3" ht="14.25" hidden="1" customHeight="1">
      <c r="B1724" s="35"/>
      <c r="C1724" s="30"/>
    </row>
    <row r="1725" spans="2:3" ht="14.25" hidden="1" customHeight="1">
      <c r="B1725" s="35"/>
      <c r="C1725" s="30"/>
    </row>
    <row r="1726" spans="2:3" ht="14.25" hidden="1" customHeight="1">
      <c r="B1726" s="35"/>
      <c r="C1726" s="30"/>
    </row>
    <row r="1727" spans="2:3" ht="14.25" hidden="1" customHeight="1">
      <c r="B1727" s="35"/>
      <c r="C1727" s="30"/>
    </row>
    <row r="1728" spans="2:3" ht="14.25" hidden="1" customHeight="1">
      <c r="B1728" s="35"/>
      <c r="C1728" s="30"/>
    </row>
    <row r="1729" spans="2:3" ht="14.25" hidden="1" customHeight="1">
      <c r="B1729" s="35"/>
      <c r="C1729" s="30"/>
    </row>
    <row r="1730" spans="2:3" ht="14.25" hidden="1" customHeight="1">
      <c r="B1730" s="35"/>
      <c r="C1730" s="30"/>
    </row>
    <row r="1731" spans="2:3" ht="14.25" hidden="1" customHeight="1">
      <c r="B1731" s="35"/>
      <c r="C1731" s="30"/>
    </row>
    <row r="1732" spans="2:3" ht="14.25" hidden="1" customHeight="1">
      <c r="B1732" s="35"/>
      <c r="C1732" s="30"/>
    </row>
    <row r="1733" spans="2:3" ht="14.25" hidden="1" customHeight="1">
      <c r="B1733" s="35"/>
      <c r="C1733" s="30"/>
    </row>
    <row r="1734" spans="2:3" ht="14.25" hidden="1" customHeight="1">
      <c r="B1734" s="35"/>
      <c r="C1734" s="30"/>
    </row>
    <row r="1735" spans="2:3" ht="14.25" hidden="1" customHeight="1">
      <c r="B1735" s="35"/>
      <c r="C1735" s="30"/>
    </row>
    <row r="1736" spans="2:3" ht="14.25" hidden="1" customHeight="1">
      <c r="B1736" s="35"/>
      <c r="C1736" s="30"/>
    </row>
    <row r="1737" spans="2:3" ht="14.25" hidden="1" customHeight="1">
      <c r="B1737" s="35"/>
      <c r="C1737" s="30"/>
    </row>
    <row r="1738" spans="2:3" ht="14.25" hidden="1" customHeight="1">
      <c r="B1738" s="35"/>
      <c r="C1738" s="30"/>
    </row>
    <row r="1739" spans="2:3" ht="14.25" hidden="1" customHeight="1">
      <c r="B1739" s="35"/>
      <c r="C1739" s="30"/>
    </row>
    <row r="1740" spans="2:3" ht="14.25" hidden="1" customHeight="1">
      <c r="B1740" s="35"/>
      <c r="C1740" s="30"/>
    </row>
    <row r="1741" spans="2:3" ht="14.25" hidden="1" customHeight="1">
      <c r="B1741" s="35"/>
      <c r="C1741" s="30"/>
    </row>
    <row r="1742" spans="2:3" ht="14.25" hidden="1" customHeight="1">
      <c r="B1742" s="35"/>
      <c r="C1742" s="30"/>
    </row>
    <row r="1743" spans="2:3" ht="14.25" hidden="1" customHeight="1">
      <c r="B1743" s="35"/>
      <c r="C1743" s="30"/>
    </row>
    <row r="1744" spans="2:3" ht="14.25" hidden="1" customHeight="1">
      <c r="B1744" s="35"/>
      <c r="C1744" s="30"/>
    </row>
    <row r="1745" spans="2:3" ht="14.25" hidden="1" customHeight="1">
      <c r="B1745" s="35"/>
      <c r="C1745" s="30"/>
    </row>
    <row r="1746" spans="2:3" ht="14.25" hidden="1" customHeight="1">
      <c r="B1746" s="35"/>
      <c r="C1746" s="30"/>
    </row>
    <row r="1747" spans="2:3" ht="14.25" hidden="1" customHeight="1">
      <c r="B1747" s="35"/>
      <c r="C1747" s="30"/>
    </row>
    <row r="1748" spans="2:3" ht="14.25" hidden="1" customHeight="1">
      <c r="B1748" s="35"/>
      <c r="C1748" s="30"/>
    </row>
    <row r="1749" spans="2:3" ht="14.25" hidden="1" customHeight="1">
      <c r="B1749" s="35"/>
      <c r="C1749" s="30"/>
    </row>
    <row r="1750" spans="2:3" ht="14.25" hidden="1" customHeight="1">
      <c r="B1750" s="35"/>
      <c r="C1750" s="30"/>
    </row>
    <row r="1751" spans="2:3" ht="14.25" hidden="1" customHeight="1">
      <c r="B1751" s="35"/>
      <c r="C1751" s="30"/>
    </row>
    <row r="1752" spans="2:3" ht="14.25" hidden="1" customHeight="1">
      <c r="B1752" s="35"/>
      <c r="C1752" s="30"/>
    </row>
    <row r="1753" spans="2:3" ht="14.25" hidden="1" customHeight="1">
      <c r="B1753" s="35"/>
      <c r="C1753" s="30"/>
    </row>
    <row r="1754" spans="2:3" ht="14.25" hidden="1" customHeight="1">
      <c r="B1754" s="35"/>
      <c r="C1754" s="30"/>
    </row>
    <row r="1755" spans="2:3" ht="14.25" hidden="1" customHeight="1">
      <c r="B1755" s="35"/>
      <c r="C1755" s="30"/>
    </row>
    <row r="1756" spans="2:3" ht="14.25" hidden="1" customHeight="1">
      <c r="B1756" s="35"/>
      <c r="C1756" s="30"/>
    </row>
    <row r="1757" spans="2:3" ht="14.25" hidden="1" customHeight="1">
      <c r="B1757" s="35"/>
      <c r="C1757" s="30"/>
    </row>
    <row r="1758" spans="2:3" ht="14.25" hidden="1" customHeight="1">
      <c r="B1758" s="35"/>
      <c r="C1758" s="30"/>
    </row>
    <row r="1759" spans="2:3" ht="14.25" hidden="1" customHeight="1">
      <c r="B1759" s="35"/>
      <c r="C1759" s="30"/>
    </row>
    <row r="1760" spans="2:3" ht="14.25" hidden="1" customHeight="1">
      <c r="B1760" s="35"/>
      <c r="C1760" s="30"/>
    </row>
    <row r="1761" spans="2:3" ht="14.25" hidden="1" customHeight="1">
      <c r="B1761" s="35"/>
      <c r="C1761" s="30"/>
    </row>
    <row r="1762" spans="2:3" ht="14.25" hidden="1" customHeight="1">
      <c r="B1762" s="35"/>
      <c r="C1762" s="30"/>
    </row>
    <row r="1763" spans="2:3" ht="14.25" hidden="1" customHeight="1">
      <c r="B1763" s="35"/>
      <c r="C1763" s="30"/>
    </row>
    <row r="1764" spans="2:3" ht="14.25" hidden="1" customHeight="1">
      <c r="B1764" s="35"/>
      <c r="C1764" s="30"/>
    </row>
    <row r="1765" spans="2:3" ht="14.25" hidden="1" customHeight="1">
      <c r="B1765" s="35"/>
      <c r="C1765" s="30"/>
    </row>
    <row r="1766" spans="2:3" ht="14.25" hidden="1" customHeight="1">
      <c r="B1766" s="35"/>
      <c r="C1766" s="30"/>
    </row>
    <row r="1767" spans="2:3" ht="14.25" hidden="1" customHeight="1">
      <c r="B1767" s="35"/>
      <c r="C1767" s="30"/>
    </row>
    <row r="1768" spans="2:3" ht="14.25" hidden="1" customHeight="1">
      <c r="B1768" s="35"/>
      <c r="C1768" s="30"/>
    </row>
    <row r="1769" spans="2:3" ht="14.25" hidden="1" customHeight="1">
      <c r="B1769" s="35"/>
      <c r="C1769" s="30"/>
    </row>
    <row r="1770" spans="2:3" ht="14.25" hidden="1" customHeight="1">
      <c r="B1770" s="35"/>
      <c r="C1770" s="30"/>
    </row>
    <row r="1771" spans="2:3" ht="14.25" hidden="1" customHeight="1">
      <c r="B1771" s="35"/>
      <c r="C1771" s="30"/>
    </row>
    <row r="1772" spans="2:3" ht="14.25" hidden="1" customHeight="1">
      <c r="B1772" s="35"/>
      <c r="C1772" s="30"/>
    </row>
    <row r="1773" spans="2:3" ht="14.25" hidden="1" customHeight="1">
      <c r="B1773" s="35"/>
      <c r="C1773" s="30"/>
    </row>
    <row r="1774" spans="2:3" ht="14.25" hidden="1" customHeight="1">
      <c r="B1774" s="35"/>
      <c r="C1774" s="30"/>
    </row>
    <row r="1775" spans="2:3" ht="14.25" hidden="1" customHeight="1">
      <c r="B1775" s="35"/>
      <c r="C1775" s="30"/>
    </row>
    <row r="1776" spans="2:3" ht="14.25" hidden="1" customHeight="1">
      <c r="B1776" s="35"/>
      <c r="C1776" s="30"/>
    </row>
    <row r="1777" spans="2:3" ht="14.25" hidden="1" customHeight="1">
      <c r="B1777" s="35"/>
      <c r="C1777" s="30"/>
    </row>
    <row r="1778" spans="2:3" ht="14.25" hidden="1" customHeight="1">
      <c r="B1778" s="35"/>
      <c r="C1778" s="30"/>
    </row>
    <row r="1779" spans="2:3" ht="14.25" hidden="1" customHeight="1">
      <c r="B1779" s="35"/>
      <c r="C1779" s="30"/>
    </row>
    <row r="1780" spans="2:3" ht="14.25" hidden="1" customHeight="1">
      <c r="B1780" s="35"/>
      <c r="C1780" s="30"/>
    </row>
    <row r="1781" spans="2:3" ht="14.25" hidden="1" customHeight="1">
      <c r="B1781" s="35"/>
      <c r="C1781" s="30"/>
    </row>
    <row r="1782" spans="2:3" ht="14.25" hidden="1" customHeight="1">
      <c r="B1782" s="35"/>
      <c r="C1782" s="30"/>
    </row>
    <row r="1783" spans="2:3" ht="14.25" hidden="1" customHeight="1">
      <c r="B1783" s="35"/>
      <c r="C1783" s="30"/>
    </row>
    <row r="1784" spans="2:3" ht="14.25" hidden="1" customHeight="1">
      <c r="B1784" s="35"/>
      <c r="C1784" s="30"/>
    </row>
    <row r="1785" spans="2:3" ht="14.25" hidden="1" customHeight="1">
      <c r="B1785" s="35"/>
      <c r="C1785" s="30"/>
    </row>
    <row r="1786" spans="2:3" ht="14.25" hidden="1" customHeight="1">
      <c r="B1786" s="35"/>
      <c r="C1786" s="30"/>
    </row>
    <row r="1787" spans="2:3" ht="14.25" hidden="1" customHeight="1">
      <c r="B1787" s="35"/>
      <c r="C1787" s="30"/>
    </row>
    <row r="1788" spans="2:3" ht="14.25" hidden="1" customHeight="1">
      <c r="B1788" s="35"/>
      <c r="C1788" s="30"/>
    </row>
    <row r="1789" spans="2:3" ht="14.25" hidden="1" customHeight="1">
      <c r="B1789" s="35"/>
      <c r="C1789" s="30"/>
    </row>
    <row r="1790" spans="2:3" ht="14.25" hidden="1" customHeight="1">
      <c r="B1790" s="35"/>
      <c r="C1790" s="30"/>
    </row>
    <row r="1791" spans="2:3" ht="14.25" hidden="1" customHeight="1">
      <c r="B1791" s="35"/>
      <c r="C1791" s="30"/>
    </row>
    <row r="1792" spans="2:3" ht="14.25" hidden="1" customHeight="1">
      <c r="B1792" s="35"/>
      <c r="C1792" s="30"/>
    </row>
    <row r="1793" spans="2:3" ht="14.25" hidden="1" customHeight="1">
      <c r="B1793" s="35"/>
      <c r="C1793" s="30"/>
    </row>
    <row r="1794" spans="2:3" ht="14.25" hidden="1" customHeight="1">
      <c r="B1794" s="35"/>
      <c r="C1794" s="30"/>
    </row>
    <row r="1795" spans="2:3" ht="14.25" hidden="1" customHeight="1">
      <c r="B1795" s="35"/>
      <c r="C1795" s="30"/>
    </row>
    <row r="1796" spans="2:3" ht="14.25" hidden="1" customHeight="1">
      <c r="B1796" s="35"/>
      <c r="C1796" s="30"/>
    </row>
    <row r="1797" spans="2:3" ht="14.25" hidden="1" customHeight="1">
      <c r="B1797" s="35"/>
      <c r="C1797" s="30"/>
    </row>
    <row r="1798" spans="2:3" ht="14.25" hidden="1" customHeight="1">
      <c r="B1798" s="35"/>
      <c r="C1798" s="30"/>
    </row>
    <row r="1799" spans="2:3" ht="14.25" hidden="1" customHeight="1">
      <c r="B1799" s="35"/>
      <c r="C1799" s="30"/>
    </row>
    <row r="1800" spans="2:3" ht="14.25" hidden="1" customHeight="1">
      <c r="B1800" s="35"/>
      <c r="C1800" s="30"/>
    </row>
    <row r="1801" spans="2:3" ht="14.25" hidden="1" customHeight="1">
      <c r="B1801" s="35"/>
      <c r="C1801" s="30"/>
    </row>
    <row r="1802" spans="2:3" ht="14.25" hidden="1" customHeight="1">
      <c r="B1802" s="35"/>
      <c r="C1802" s="30"/>
    </row>
    <row r="1803" spans="2:3" ht="14.25" hidden="1" customHeight="1">
      <c r="B1803" s="35"/>
      <c r="C1803" s="30"/>
    </row>
    <row r="1804" spans="2:3" ht="14.25" hidden="1" customHeight="1">
      <c r="B1804" s="35"/>
      <c r="C1804" s="30"/>
    </row>
    <row r="1805" spans="2:3" ht="14.25" hidden="1" customHeight="1">
      <c r="B1805" s="35"/>
      <c r="C1805" s="30"/>
    </row>
    <row r="1806" spans="2:3" ht="14.25" hidden="1" customHeight="1">
      <c r="B1806" s="35"/>
      <c r="C1806" s="30"/>
    </row>
    <row r="1807" spans="2:3" ht="14.25" hidden="1" customHeight="1">
      <c r="B1807" s="35"/>
      <c r="C1807" s="30"/>
    </row>
    <row r="1808" spans="2:3" ht="14.25" hidden="1" customHeight="1">
      <c r="B1808" s="35"/>
      <c r="C1808" s="30"/>
    </row>
    <row r="1809" spans="2:3" ht="14.25" hidden="1" customHeight="1">
      <c r="B1809" s="35"/>
      <c r="C1809" s="30"/>
    </row>
    <row r="1810" spans="2:3" ht="14.25" hidden="1" customHeight="1">
      <c r="B1810" s="35"/>
      <c r="C1810" s="30"/>
    </row>
    <row r="1811" spans="2:3" ht="14.25" hidden="1" customHeight="1">
      <c r="B1811" s="35"/>
      <c r="C1811" s="30"/>
    </row>
    <row r="1812" spans="2:3" ht="14.25" hidden="1" customHeight="1">
      <c r="B1812" s="35"/>
      <c r="C1812" s="30"/>
    </row>
    <row r="1813" spans="2:3" ht="14.25" hidden="1" customHeight="1">
      <c r="B1813" s="35"/>
      <c r="C1813" s="30"/>
    </row>
    <row r="1814" spans="2:3" ht="14.25" hidden="1" customHeight="1">
      <c r="B1814" s="35"/>
      <c r="C1814" s="30"/>
    </row>
    <row r="1815" spans="2:3" ht="14.25" hidden="1" customHeight="1">
      <c r="B1815" s="35"/>
      <c r="C1815" s="30"/>
    </row>
    <row r="1816" spans="2:3" ht="14.25" hidden="1" customHeight="1">
      <c r="B1816" s="35"/>
      <c r="C1816" s="30"/>
    </row>
    <row r="1817" spans="2:3" ht="14.25" hidden="1" customHeight="1">
      <c r="B1817" s="35"/>
      <c r="C1817" s="30"/>
    </row>
    <row r="1818" spans="2:3" ht="14.25" hidden="1" customHeight="1">
      <c r="B1818" s="35"/>
      <c r="C1818" s="30"/>
    </row>
    <row r="1819" spans="2:3" ht="14.25" hidden="1" customHeight="1">
      <c r="B1819" s="35"/>
      <c r="C1819" s="30"/>
    </row>
    <row r="1820" spans="2:3" ht="14.25" hidden="1" customHeight="1">
      <c r="B1820" s="35"/>
      <c r="C1820" s="30"/>
    </row>
    <row r="1821" spans="2:3" ht="14.25" hidden="1" customHeight="1">
      <c r="B1821" s="35"/>
      <c r="C1821" s="30"/>
    </row>
    <row r="1822" spans="2:3" ht="14.25" hidden="1" customHeight="1">
      <c r="B1822" s="35"/>
      <c r="C1822" s="30"/>
    </row>
    <row r="1823" spans="2:3" ht="14.25" hidden="1" customHeight="1">
      <c r="B1823" s="35"/>
      <c r="C1823" s="30"/>
    </row>
    <row r="1824" spans="2:3" ht="14.25" hidden="1" customHeight="1">
      <c r="B1824" s="35"/>
      <c r="C1824" s="30"/>
    </row>
    <row r="1825" spans="2:3" ht="14.25" hidden="1" customHeight="1">
      <c r="B1825" s="35"/>
      <c r="C1825" s="30"/>
    </row>
    <row r="1826" spans="2:3" ht="14.25" hidden="1" customHeight="1">
      <c r="B1826" s="35"/>
      <c r="C1826" s="30"/>
    </row>
    <row r="1827" spans="2:3" ht="14.25" hidden="1" customHeight="1">
      <c r="B1827" s="35"/>
      <c r="C1827" s="30"/>
    </row>
    <row r="1828" spans="2:3" ht="14.25" hidden="1" customHeight="1">
      <c r="B1828" s="35"/>
      <c r="C1828" s="30"/>
    </row>
    <row r="1829" spans="2:3" ht="14.25" hidden="1" customHeight="1">
      <c r="B1829" s="35"/>
      <c r="C1829" s="30"/>
    </row>
    <row r="1830" spans="2:3" ht="14.25" hidden="1" customHeight="1">
      <c r="B1830" s="35"/>
      <c r="C1830" s="30"/>
    </row>
    <row r="1831" spans="2:3" ht="14.25" hidden="1" customHeight="1">
      <c r="B1831" s="35"/>
      <c r="C1831" s="30"/>
    </row>
    <row r="1832" spans="2:3" ht="14.25" hidden="1" customHeight="1">
      <c r="B1832" s="35"/>
      <c r="C1832" s="30"/>
    </row>
    <row r="1833" spans="2:3" ht="14.25" hidden="1" customHeight="1">
      <c r="B1833" s="35"/>
      <c r="C1833" s="30"/>
    </row>
    <row r="1834" spans="2:3" ht="14.25" hidden="1" customHeight="1">
      <c r="B1834" s="35"/>
      <c r="C1834" s="30"/>
    </row>
    <row r="1835" spans="2:3" ht="14.25" hidden="1" customHeight="1">
      <c r="B1835" s="35"/>
      <c r="C1835" s="30"/>
    </row>
    <row r="1836" spans="2:3" ht="14.25" hidden="1" customHeight="1">
      <c r="B1836" s="35"/>
      <c r="C1836" s="30"/>
    </row>
    <row r="1837" spans="2:3" ht="14.25" hidden="1" customHeight="1">
      <c r="B1837" s="35"/>
      <c r="C1837" s="30"/>
    </row>
    <row r="1838" spans="2:3" ht="14.25" hidden="1" customHeight="1">
      <c r="B1838" s="35"/>
      <c r="C1838" s="30"/>
    </row>
    <row r="1839" spans="2:3" ht="14.25" hidden="1" customHeight="1">
      <c r="B1839" s="35"/>
      <c r="C1839" s="30"/>
    </row>
    <row r="1840" spans="2:3" ht="14.25" hidden="1" customHeight="1">
      <c r="B1840" s="35"/>
      <c r="C1840" s="30"/>
    </row>
    <row r="1841" spans="2:3" ht="14.25" hidden="1" customHeight="1">
      <c r="B1841" s="35"/>
      <c r="C1841" s="30"/>
    </row>
    <row r="1842" spans="2:3" ht="14.25" hidden="1" customHeight="1">
      <c r="B1842" s="35"/>
      <c r="C1842" s="30"/>
    </row>
    <row r="1843" spans="2:3" ht="14.25" hidden="1" customHeight="1">
      <c r="B1843" s="35"/>
      <c r="C1843" s="30"/>
    </row>
    <row r="1844" spans="2:3" ht="14.25" hidden="1" customHeight="1">
      <c r="B1844" s="35"/>
      <c r="C1844" s="30"/>
    </row>
    <row r="1845" spans="2:3" ht="14.25" hidden="1" customHeight="1">
      <c r="B1845" s="35"/>
      <c r="C1845" s="30"/>
    </row>
    <row r="1846" spans="2:3" ht="14.25" hidden="1" customHeight="1">
      <c r="B1846" s="35"/>
      <c r="C1846" s="30"/>
    </row>
    <row r="1847" spans="2:3" ht="14.25" hidden="1" customHeight="1">
      <c r="B1847" s="35"/>
      <c r="C1847" s="30"/>
    </row>
    <row r="1848" spans="2:3" ht="14.25" hidden="1" customHeight="1">
      <c r="B1848" s="35"/>
      <c r="C1848" s="30"/>
    </row>
    <row r="1849" spans="2:3" ht="14.25" hidden="1" customHeight="1">
      <c r="B1849" s="35"/>
      <c r="C1849" s="30"/>
    </row>
    <row r="1850" spans="2:3" ht="14.25" hidden="1" customHeight="1">
      <c r="B1850" s="35"/>
      <c r="C1850" s="30"/>
    </row>
    <row r="1851" spans="2:3" ht="14.25" hidden="1" customHeight="1">
      <c r="B1851" s="35"/>
      <c r="C1851" s="30"/>
    </row>
    <row r="1852" spans="2:3" ht="14.25" hidden="1" customHeight="1">
      <c r="B1852" s="35"/>
      <c r="C1852" s="30"/>
    </row>
    <row r="1853" spans="2:3" ht="14.25" hidden="1" customHeight="1">
      <c r="B1853" s="35"/>
      <c r="C1853" s="30"/>
    </row>
    <row r="1854" spans="2:3" ht="14.25" hidden="1" customHeight="1">
      <c r="B1854" s="35"/>
      <c r="C1854" s="30"/>
    </row>
    <row r="1855" spans="2:3" ht="14.25" hidden="1" customHeight="1">
      <c r="B1855" s="35"/>
      <c r="C1855" s="30"/>
    </row>
    <row r="1856" spans="2:3" ht="14.25" hidden="1" customHeight="1">
      <c r="B1856" s="35"/>
      <c r="C1856" s="30"/>
    </row>
    <row r="1857" spans="2:3" ht="14.25" hidden="1" customHeight="1">
      <c r="B1857" s="35"/>
      <c r="C1857" s="30"/>
    </row>
    <row r="1858" spans="2:3" ht="14.25" hidden="1" customHeight="1">
      <c r="B1858" s="35"/>
      <c r="C1858" s="30"/>
    </row>
    <row r="1859" spans="2:3" ht="14.25" hidden="1" customHeight="1">
      <c r="B1859" s="35"/>
      <c r="C1859" s="30"/>
    </row>
    <row r="1860" spans="2:3" ht="14.25" hidden="1" customHeight="1">
      <c r="B1860" s="35"/>
      <c r="C1860" s="30"/>
    </row>
    <row r="1861" spans="2:3" ht="14.25" hidden="1" customHeight="1">
      <c r="B1861" s="35"/>
      <c r="C1861" s="30"/>
    </row>
    <row r="1862" spans="2:3" ht="14.25" hidden="1" customHeight="1">
      <c r="B1862" s="35"/>
      <c r="C1862" s="30"/>
    </row>
    <row r="1863" spans="2:3" ht="14.25" hidden="1" customHeight="1">
      <c r="B1863" s="35"/>
      <c r="C1863" s="30"/>
    </row>
    <row r="1864" spans="2:3" ht="14.25" hidden="1" customHeight="1">
      <c r="B1864" s="35"/>
      <c r="C1864" s="30"/>
    </row>
    <row r="1865" spans="2:3" ht="14.25" hidden="1" customHeight="1">
      <c r="B1865" s="35"/>
      <c r="C1865" s="30"/>
    </row>
    <row r="1866" spans="2:3" ht="14.25" hidden="1" customHeight="1">
      <c r="B1866" s="35"/>
      <c r="C1866" s="30"/>
    </row>
    <row r="1867" spans="2:3" ht="14.25" hidden="1" customHeight="1">
      <c r="B1867" s="35"/>
      <c r="C1867" s="30"/>
    </row>
    <row r="1868" spans="2:3" ht="14.25" hidden="1" customHeight="1">
      <c r="B1868" s="35"/>
      <c r="C1868" s="30"/>
    </row>
    <row r="1869" spans="2:3" ht="14.25" hidden="1" customHeight="1">
      <c r="B1869" s="35"/>
      <c r="C1869" s="30"/>
    </row>
    <row r="1870" spans="2:3" ht="14.25" hidden="1" customHeight="1">
      <c r="B1870" s="35"/>
      <c r="C1870" s="30"/>
    </row>
    <row r="1871" spans="2:3" ht="14.25" hidden="1" customHeight="1">
      <c r="B1871" s="35"/>
      <c r="C1871" s="30"/>
    </row>
    <row r="1872" spans="2:3" ht="14.25" hidden="1" customHeight="1">
      <c r="B1872" s="35"/>
      <c r="C1872" s="30"/>
    </row>
    <row r="1873" spans="2:3" ht="14.25" hidden="1" customHeight="1">
      <c r="B1873" s="35"/>
      <c r="C1873" s="30"/>
    </row>
    <row r="1874" spans="2:3" ht="14.25" hidden="1" customHeight="1">
      <c r="B1874" s="35"/>
      <c r="C1874" s="30"/>
    </row>
    <row r="1875" spans="2:3" ht="14.25" hidden="1" customHeight="1">
      <c r="B1875" s="35"/>
      <c r="C1875" s="30"/>
    </row>
    <row r="1876" spans="2:3" ht="14.25" hidden="1" customHeight="1">
      <c r="B1876" s="35"/>
      <c r="C1876" s="30"/>
    </row>
    <row r="1877" spans="2:3" ht="14.25" hidden="1" customHeight="1">
      <c r="B1877" s="35"/>
      <c r="C1877" s="30"/>
    </row>
    <row r="1878" spans="2:3" ht="14.25" hidden="1" customHeight="1">
      <c r="B1878" s="35"/>
      <c r="C1878" s="30"/>
    </row>
    <row r="1879" spans="2:3" ht="14.25" hidden="1" customHeight="1">
      <c r="B1879" s="35"/>
      <c r="C1879" s="30"/>
    </row>
    <row r="1880" spans="2:3" ht="14.25" hidden="1" customHeight="1">
      <c r="B1880" s="35"/>
      <c r="C1880" s="30"/>
    </row>
    <row r="1881" spans="2:3" ht="14.25" hidden="1" customHeight="1">
      <c r="B1881" s="35"/>
      <c r="C1881" s="30"/>
    </row>
    <row r="1882" spans="2:3" ht="14.25" hidden="1" customHeight="1">
      <c r="B1882" s="35"/>
      <c r="C1882" s="30"/>
    </row>
    <row r="1883" spans="2:3" ht="14.25" hidden="1" customHeight="1">
      <c r="B1883" s="35"/>
      <c r="C1883" s="30"/>
    </row>
    <row r="1884" spans="2:3" ht="14.25" hidden="1" customHeight="1">
      <c r="B1884" s="35"/>
      <c r="C1884" s="30"/>
    </row>
    <row r="1885" spans="2:3" ht="14.25" hidden="1" customHeight="1">
      <c r="B1885" s="35"/>
      <c r="C1885" s="30"/>
    </row>
    <row r="1886" spans="2:3" ht="14.25" hidden="1" customHeight="1">
      <c r="B1886" s="35"/>
      <c r="C1886" s="30"/>
    </row>
    <row r="1887" spans="2:3" ht="14.25" hidden="1" customHeight="1">
      <c r="B1887" s="35"/>
      <c r="C1887" s="30"/>
    </row>
    <row r="1888" spans="2:3" ht="14.25" hidden="1" customHeight="1">
      <c r="B1888" s="35"/>
      <c r="C1888" s="30"/>
    </row>
    <row r="1889" spans="2:3" ht="14.25" hidden="1" customHeight="1">
      <c r="B1889" s="35"/>
      <c r="C1889" s="30"/>
    </row>
    <row r="1890" spans="2:3" ht="14.25" hidden="1" customHeight="1">
      <c r="B1890" s="35"/>
      <c r="C1890" s="30"/>
    </row>
    <row r="1891" spans="2:3" ht="14.25" hidden="1" customHeight="1">
      <c r="B1891" s="35"/>
      <c r="C1891" s="30"/>
    </row>
    <row r="1892" spans="2:3" ht="14.25" hidden="1" customHeight="1">
      <c r="B1892" s="35"/>
      <c r="C1892" s="30"/>
    </row>
    <row r="1893" spans="2:3" ht="14.25" hidden="1" customHeight="1">
      <c r="B1893" s="35"/>
      <c r="C1893" s="30"/>
    </row>
    <row r="1894" spans="2:3" ht="14.25" hidden="1" customHeight="1">
      <c r="B1894" s="35"/>
      <c r="C1894" s="30"/>
    </row>
    <row r="1895" spans="2:3" ht="14.25" hidden="1" customHeight="1">
      <c r="B1895" s="35"/>
      <c r="C1895" s="30"/>
    </row>
    <row r="1896" spans="2:3" ht="14.25" hidden="1" customHeight="1">
      <c r="B1896" s="35"/>
      <c r="C1896" s="30"/>
    </row>
    <row r="1897" spans="2:3" ht="14.25" hidden="1" customHeight="1">
      <c r="B1897" s="35"/>
      <c r="C1897" s="30"/>
    </row>
    <row r="1898" spans="2:3" ht="14.25" hidden="1" customHeight="1">
      <c r="B1898" s="35"/>
      <c r="C1898" s="30"/>
    </row>
    <row r="1899" spans="2:3" ht="14.25" hidden="1" customHeight="1">
      <c r="B1899" s="35"/>
      <c r="C1899" s="30"/>
    </row>
    <row r="1900" spans="2:3" ht="14.25" hidden="1" customHeight="1">
      <c r="B1900" s="35"/>
      <c r="C1900" s="30"/>
    </row>
    <row r="1901" spans="2:3" ht="14.25" hidden="1" customHeight="1">
      <c r="B1901" s="35"/>
      <c r="C1901" s="30"/>
    </row>
    <row r="1902" spans="2:3" ht="14.25" hidden="1" customHeight="1">
      <c r="B1902" s="35"/>
      <c r="C1902" s="30"/>
    </row>
    <row r="1903" spans="2:3" ht="14.25" hidden="1" customHeight="1">
      <c r="B1903" s="35"/>
      <c r="C1903" s="30"/>
    </row>
    <row r="1904" spans="2:3" ht="14.25" hidden="1" customHeight="1">
      <c r="B1904" s="35"/>
      <c r="C1904" s="30"/>
    </row>
    <row r="1905" spans="2:3" ht="14.25" hidden="1" customHeight="1">
      <c r="B1905" s="35"/>
      <c r="C1905" s="30"/>
    </row>
    <row r="1906" spans="2:3" ht="14.25" hidden="1" customHeight="1">
      <c r="B1906" s="35"/>
      <c r="C1906" s="30"/>
    </row>
    <row r="1907" spans="2:3" ht="14.25" hidden="1" customHeight="1">
      <c r="B1907" s="35"/>
      <c r="C1907" s="30"/>
    </row>
    <row r="1908" spans="2:3" ht="14.25" hidden="1" customHeight="1">
      <c r="B1908" s="35"/>
      <c r="C1908" s="30"/>
    </row>
    <row r="1909" spans="2:3" ht="14.25" hidden="1" customHeight="1">
      <c r="B1909" s="35"/>
      <c r="C1909" s="30"/>
    </row>
    <row r="1910" spans="2:3" ht="14.25" hidden="1" customHeight="1">
      <c r="B1910" s="35"/>
      <c r="C1910" s="30"/>
    </row>
    <row r="1911" spans="2:3" ht="14.25" hidden="1" customHeight="1">
      <c r="B1911" s="35"/>
      <c r="C1911" s="30"/>
    </row>
    <row r="1912" spans="2:3" ht="14.25" hidden="1" customHeight="1">
      <c r="B1912" s="35"/>
      <c r="C1912" s="30"/>
    </row>
    <row r="1913" spans="2:3" ht="14.25" hidden="1" customHeight="1">
      <c r="B1913" s="35"/>
      <c r="C1913" s="30"/>
    </row>
    <row r="1914" spans="2:3" ht="14.25" hidden="1" customHeight="1">
      <c r="B1914" s="35"/>
      <c r="C1914" s="30"/>
    </row>
    <row r="1915" spans="2:3" ht="14.25" hidden="1" customHeight="1">
      <c r="B1915" s="35"/>
      <c r="C1915" s="30"/>
    </row>
    <row r="1916" spans="2:3" ht="14.25" hidden="1" customHeight="1">
      <c r="B1916" s="35"/>
      <c r="C1916" s="30"/>
    </row>
    <row r="1917" spans="2:3" ht="14.25" hidden="1" customHeight="1">
      <c r="B1917" s="35"/>
      <c r="C1917" s="30"/>
    </row>
    <row r="1918" spans="2:3" ht="14.25" hidden="1" customHeight="1">
      <c r="B1918" s="35"/>
      <c r="C1918" s="30"/>
    </row>
    <row r="1919" spans="2:3" ht="14.25" hidden="1" customHeight="1">
      <c r="B1919" s="35"/>
      <c r="C1919" s="30"/>
    </row>
    <row r="1920" spans="2:3" ht="14.25" hidden="1" customHeight="1">
      <c r="B1920" s="35"/>
      <c r="C1920" s="30"/>
    </row>
    <row r="1921" spans="2:3" ht="14.25" hidden="1" customHeight="1">
      <c r="B1921" s="35"/>
      <c r="C1921" s="30"/>
    </row>
    <row r="1922" spans="2:3" ht="14.25" hidden="1" customHeight="1">
      <c r="B1922" s="35"/>
      <c r="C1922" s="30"/>
    </row>
    <row r="1923" spans="2:3" ht="14.25" hidden="1" customHeight="1">
      <c r="B1923" s="35"/>
      <c r="C1923" s="30"/>
    </row>
    <row r="1924" spans="2:3" ht="14.25" hidden="1" customHeight="1">
      <c r="B1924" s="35"/>
      <c r="C1924" s="30"/>
    </row>
    <row r="1925" spans="2:3" ht="14.25" hidden="1" customHeight="1">
      <c r="B1925" s="35"/>
      <c r="C1925" s="30"/>
    </row>
    <row r="1926" spans="2:3" ht="14.25" hidden="1" customHeight="1">
      <c r="B1926" s="35"/>
      <c r="C1926" s="30"/>
    </row>
    <row r="1927" spans="2:3" ht="14.25" hidden="1" customHeight="1">
      <c r="B1927" s="35"/>
      <c r="C1927" s="30"/>
    </row>
    <row r="1928" spans="2:3" ht="14.25" hidden="1" customHeight="1">
      <c r="B1928" s="35"/>
      <c r="C1928" s="30"/>
    </row>
    <row r="1929" spans="2:3" ht="14.25" hidden="1" customHeight="1">
      <c r="B1929" s="35"/>
      <c r="C1929" s="30"/>
    </row>
    <row r="1930" spans="2:3" ht="14.25" hidden="1" customHeight="1">
      <c r="B1930" s="35"/>
      <c r="C1930" s="30"/>
    </row>
    <row r="1931" spans="2:3" ht="14.25" hidden="1" customHeight="1">
      <c r="B1931" s="35"/>
      <c r="C1931" s="30"/>
    </row>
    <row r="1932" spans="2:3" ht="14.25" hidden="1" customHeight="1">
      <c r="B1932" s="35"/>
      <c r="C1932" s="30"/>
    </row>
    <row r="1933" spans="2:3" ht="14.25" hidden="1" customHeight="1">
      <c r="B1933" s="35"/>
      <c r="C1933" s="30"/>
    </row>
    <row r="1934" spans="2:3" ht="14.25" hidden="1" customHeight="1">
      <c r="B1934" s="35"/>
      <c r="C1934" s="30"/>
    </row>
    <row r="1935" spans="2:3" ht="14.25" hidden="1" customHeight="1">
      <c r="B1935" s="35"/>
      <c r="C1935" s="30"/>
    </row>
    <row r="1936" spans="2:3" ht="14.25" hidden="1" customHeight="1">
      <c r="B1936" s="35"/>
      <c r="C1936" s="30"/>
    </row>
    <row r="1937" spans="2:3" ht="14.25" hidden="1" customHeight="1">
      <c r="B1937" s="35"/>
      <c r="C1937" s="30"/>
    </row>
    <row r="1938" spans="2:3" ht="14.25" hidden="1" customHeight="1">
      <c r="B1938" s="35"/>
      <c r="C1938" s="30"/>
    </row>
    <row r="1939" spans="2:3" ht="14.25" hidden="1" customHeight="1">
      <c r="B1939" s="35"/>
      <c r="C1939" s="30"/>
    </row>
    <row r="1940" spans="2:3" ht="14.25" hidden="1" customHeight="1">
      <c r="B1940" s="35"/>
      <c r="C1940" s="30"/>
    </row>
    <row r="1941" spans="2:3" ht="14.25" hidden="1" customHeight="1">
      <c r="B1941" s="35"/>
      <c r="C1941" s="30"/>
    </row>
    <row r="1942" spans="2:3" ht="14.25" hidden="1" customHeight="1">
      <c r="B1942" s="35"/>
      <c r="C1942" s="30"/>
    </row>
    <row r="1943" spans="2:3" ht="14.25" hidden="1" customHeight="1">
      <c r="B1943" s="35"/>
      <c r="C1943" s="30"/>
    </row>
    <row r="1944" spans="2:3" ht="14.25" hidden="1" customHeight="1">
      <c r="B1944" s="35"/>
      <c r="C1944" s="30"/>
    </row>
    <row r="1945" spans="2:3" ht="14.25" hidden="1" customHeight="1">
      <c r="B1945" s="35"/>
      <c r="C1945" s="30"/>
    </row>
    <row r="1946" spans="2:3" ht="14.25" hidden="1" customHeight="1">
      <c r="B1946" s="35"/>
      <c r="C1946" s="30"/>
    </row>
    <row r="1947" spans="2:3" ht="14.25" hidden="1" customHeight="1">
      <c r="B1947" s="35"/>
      <c r="C1947" s="30"/>
    </row>
    <row r="1948" spans="2:3" ht="14.25" hidden="1" customHeight="1">
      <c r="B1948" s="35"/>
      <c r="C1948" s="30"/>
    </row>
    <row r="1949" spans="2:3" ht="14.25" hidden="1" customHeight="1">
      <c r="B1949" s="35"/>
      <c r="C1949" s="30"/>
    </row>
    <row r="1950" spans="2:3" ht="14.25" hidden="1" customHeight="1">
      <c r="B1950" s="35"/>
      <c r="C1950" s="30"/>
    </row>
    <row r="1951" spans="2:3" ht="14.25" hidden="1" customHeight="1">
      <c r="B1951" s="35"/>
      <c r="C1951" s="30"/>
    </row>
    <row r="1952" spans="2:3" ht="14.25" hidden="1" customHeight="1">
      <c r="B1952" s="35"/>
      <c r="C1952" s="30"/>
    </row>
    <row r="1953" spans="2:3" ht="14.25" hidden="1" customHeight="1">
      <c r="B1953" s="35"/>
      <c r="C1953" s="30"/>
    </row>
    <row r="1954" spans="2:3" ht="14.25" hidden="1" customHeight="1">
      <c r="B1954" s="35"/>
      <c r="C1954" s="30"/>
    </row>
    <row r="1955" spans="2:3" ht="14.25" hidden="1" customHeight="1">
      <c r="B1955" s="35"/>
      <c r="C1955" s="30"/>
    </row>
    <row r="1956" spans="2:3" ht="14.25" hidden="1" customHeight="1">
      <c r="B1956" s="35"/>
      <c r="C1956" s="30"/>
    </row>
    <row r="1957" spans="2:3" ht="14.25" hidden="1" customHeight="1">
      <c r="B1957" s="35"/>
      <c r="C1957" s="30"/>
    </row>
    <row r="1958" spans="2:3" ht="14.25" hidden="1" customHeight="1">
      <c r="B1958" s="35"/>
      <c r="C1958" s="30"/>
    </row>
    <row r="1959" spans="2:3" ht="14.25" hidden="1" customHeight="1">
      <c r="B1959" s="35"/>
      <c r="C1959" s="30"/>
    </row>
    <row r="1960" spans="2:3" ht="14.25" hidden="1" customHeight="1">
      <c r="B1960" s="35"/>
      <c r="C1960" s="30"/>
    </row>
    <row r="1961" spans="2:3" ht="14.25" hidden="1" customHeight="1">
      <c r="B1961" s="35"/>
      <c r="C1961" s="30"/>
    </row>
    <row r="1962" spans="2:3" ht="14.25" hidden="1" customHeight="1">
      <c r="B1962" s="35"/>
      <c r="C1962" s="30"/>
    </row>
    <row r="1963" spans="2:3" ht="14.25" hidden="1" customHeight="1">
      <c r="B1963" s="35"/>
      <c r="C1963" s="30"/>
    </row>
    <row r="1964" spans="2:3" ht="14.25" hidden="1" customHeight="1">
      <c r="B1964" s="35"/>
      <c r="C1964" s="30"/>
    </row>
    <row r="1965" spans="2:3" ht="14.25" hidden="1" customHeight="1">
      <c r="B1965" s="35"/>
      <c r="C1965" s="30"/>
    </row>
    <row r="1966" spans="2:3" ht="14.25" hidden="1" customHeight="1">
      <c r="B1966" s="35"/>
      <c r="C1966" s="30"/>
    </row>
    <row r="1967" spans="2:3" ht="14.25" hidden="1" customHeight="1">
      <c r="B1967" s="35"/>
      <c r="C1967" s="30"/>
    </row>
    <row r="1968" spans="2:3" ht="14.25" hidden="1" customHeight="1">
      <c r="B1968" s="35"/>
      <c r="C1968" s="30"/>
    </row>
    <row r="1969" spans="2:3" ht="14.25" hidden="1" customHeight="1">
      <c r="B1969" s="35"/>
      <c r="C1969" s="30"/>
    </row>
    <row r="1970" spans="2:3" ht="14.25" hidden="1" customHeight="1">
      <c r="B1970" s="35"/>
      <c r="C1970" s="30"/>
    </row>
    <row r="1971" spans="2:3" ht="14.25" hidden="1" customHeight="1">
      <c r="B1971" s="35"/>
      <c r="C1971" s="30"/>
    </row>
    <row r="1972" spans="2:3" ht="14.25" hidden="1" customHeight="1">
      <c r="B1972" s="35"/>
      <c r="C1972" s="30"/>
    </row>
    <row r="1973" spans="2:3" ht="14.25" hidden="1" customHeight="1">
      <c r="B1973" s="35"/>
      <c r="C1973" s="30"/>
    </row>
    <row r="1974" spans="2:3" ht="14.25" hidden="1" customHeight="1">
      <c r="B1974" s="35"/>
      <c r="C1974" s="30"/>
    </row>
    <row r="1975" spans="2:3" ht="14.25" hidden="1" customHeight="1">
      <c r="B1975" s="35"/>
      <c r="C1975" s="30"/>
    </row>
    <row r="1976" spans="2:3" ht="14.25" hidden="1" customHeight="1">
      <c r="B1976" s="35"/>
      <c r="C1976" s="30"/>
    </row>
    <row r="1977" spans="2:3" ht="14.25" hidden="1" customHeight="1">
      <c r="B1977" s="35"/>
      <c r="C1977" s="30"/>
    </row>
    <row r="1978" spans="2:3" ht="14.25" hidden="1" customHeight="1">
      <c r="B1978" s="35"/>
      <c r="C1978" s="30"/>
    </row>
    <row r="1979" spans="2:3" ht="14.25" hidden="1" customHeight="1">
      <c r="B1979" s="35"/>
      <c r="C1979" s="30"/>
    </row>
    <row r="1980" spans="2:3" ht="14.25" hidden="1" customHeight="1">
      <c r="B1980" s="35"/>
      <c r="C1980" s="30"/>
    </row>
    <row r="1981" spans="2:3" ht="14.25" hidden="1" customHeight="1">
      <c r="B1981" s="35"/>
      <c r="C1981" s="30"/>
    </row>
    <row r="1982" spans="2:3" ht="14.25" hidden="1" customHeight="1">
      <c r="B1982" s="35"/>
      <c r="C1982" s="30"/>
    </row>
    <row r="1983" spans="2:3" ht="14.25" hidden="1" customHeight="1">
      <c r="B1983" s="35"/>
      <c r="C1983" s="30"/>
    </row>
    <row r="1984" spans="2:3" ht="14.25" hidden="1" customHeight="1">
      <c r="B1984" s="35"/>
      <c r="C1984" s="30"/>
    </row>
    <row r="1985" spans="2:3" ht="14.25" hidden="1" customHeight="1">
      <c r="B1985" s="35"/>
      <c r="C1985" s="30"/>
    </row>
    <row r="1986" spans="2:3" ht="14.25" hidden="1" customHeight="1">
      <c r="B1986" s="35"/>
      <c r="C1986" s="30"/>
    </row>
    <row r="1987" spans="2:3" ht="14.25" hidden="1" customHeight="1">
      <c r="B1987" s="35"/>
      <c r="C1987" s="30"/>
    </row>
    <row r="1988" spans="2:3" ht="14.25" hidden="1" customHeight="1">
      <c r="B1988" s="35"/>
      <c r="C1988" s="30"/>
    </row>
    <row r="1989" spans="2:3" ht="14.25" hidden="1" customHeight="1">
      <c r="B1989" s="35"/>
      <c r="C1989" s="30"/>
    </row>
    <row r="1990" spans="2:3" ht="14.25" hidden="1" customHeight="1">
      <c r="B1990" s="35"/>
      <c r="C1990" s="30"/>
    </row>
    <row r="1991" spans="2:3" ht="14.25" hidden="1" customHeight="1">
      <c r="B1991" s="35"/>
      <c r="C1991" s="30"/>
    </row>
    <row r="1992" spans="2:3" ht="14.25" hidden="1" customHeight="1">
      <c r="B1992" s="35"/>
      <c r="C1992" s="30"/>
    </row>
    <row r="1993" spans="2:3" ht="14.25" hidden="1" customHeight="1">
      <c r="B1993" s="35"/>
      <c r="C1993" s="30"/>
    </row>
    <row r="1994" spans="2:3" ht="14.25" hidden="1" customHeight="1">
      <c r="B1994" s="35"/>
      <c r="C1994" s="30"/>
    </row>
    <row r="1995" spans="2:3" ht="14.25" hidden="1" customHeight="1">
      <c r="B1995" s="35"/>
      <c r="C1995" s="30"/>
    </row>
    <row r="1996" spans="2:3" ht="14.25" hidden="1" customHeight="1">
      <c r="B1996" s="35"/>
      <c r="C1996" s="30"/>
    </row>
    <row r="1997" spans="2:3" ht="14.25" hidden="1" customHeight="1">
      <c r="B1997" s="35"/>
      <c r="C1997" s="30"/>
    </row>
    <row r="1998" spans="2:3" ht="14.25" hidden="1" customHeight="1">
      <c r="B1998" s="35"/>
      <c r="C1998" s="30"/>
    </row>
    <row r="1999" spans="2:3" ht="14.25" hidden="1" customHeight="1">
      <c r="B1999" s="35"/>
      <c r="C1999" s="30"/>
    </row>
    <row r="2000" spans="2:3" ht="14.25" hidden="1" customHeight="1">
      <c r="B2000" s="35"/>
      <c r="C2000" s="30"/>
    </row>
    <row r="2001" spans="2:3" ht="14.25" hidden="1" customHeight="1">
      <c r="B2001" s="35"/>
      <c r="C2001" s="30"/>
    </row>
    <row r="2002" spans="2:3" ht="14.25" hidden="1" customHeight="1">
      <c r="B2002" s="35"/>
      <c r="C2002" s="30"/>
    </row>
    <row r="2003" spans="2:3" ht="14.25" hidden="1" customHeight="1">
      <c r="B2003" s="35"/>
      <c r="C2003" s="30"/>
    </row>
    <row r="2004" spans="2:3" ht="14.25" hidden="1" customHeight="1">
      <c r="B2004" s="35"/>
      <c r="C2004" s="30"/>
    </row>
    <row r="2005" spans="2:3" ht="14.25" hidden="1" customHeight="1">
      <c r="B2005" s="35"/>
      <c r="C2005" s="30"/>
    </row>
    <row r="2006" spans="2:3" ht="14.25" hidden="1" customHeight="1">
      <c r="B2006" s="35"/>
      <c r="C2006" s="30"/>
    </row>
    <row r="2007" spans="2:3" ht="14.25" hidden="1" customHeight="1">
      <c r="B2007" s="35"/>
      <c r="C2007" s="30"/>
    </row>
    <row r="2008" spans="2:3" ht="14.25" hidden="1" customHeight="1">
      <c r="B2008" s="35"/>
      <c r="C2008" s="30"/>
    </row>
    <row r="2009" spans="2:3" ht="14.25" hidden="1" customHeight="1">
      <c r="B2009" s="35"/>
      <c r="C2009" s="30"/>
    </row>
    <row r="2010" spans="2:3" ht="14.25" hidden="1" customHeight="1">
      <c r="B2010" s="35"/>
      <c r="C2010" s="30"/>
    </row>
    <row r="2011" spans="2:3" ht="14.25" hidden="1" customHeight="1">
      <c r="B2011" s="35"/>
      <c r="C2011" s="30"/>
    </row>
    <row r="2012" spans="2:3" ht="14.25" hidden="1" customHeight="1">
      <c r="B2012" s="35"/>
      <c r="C2012" s="30"/>
    </row>
    <row r="2013" spans="2:3" ht="14.25" hidden="1" customHeight="1">
      <c r="B2013" s="35"/>
      <c r="C2013" s="30"/>
    </row>
    <row r="2014" spans="2:3" ht="14.25" hidden="1" customHeight="1">
      <c r="B2014" s="35"/>
      <c r="C2014" s="30"/>
    </row>
    <row r="2015" spans="2:3" ht="14.25" hidden="1" customHeight="1">
      <c r="B2015" s="35"/>
      <c r="C2015" s="30"/>
    </row>
    <row r="2016" spans="2:3" ht="14.25" hidden="1" customHeight="1">
      <c r="B2016" s="35"/>
      <c r="C2016" s="30"/>
    </row>
    <row r="2017" spans="2:3" ht="14.25" hidden="1" customHeight="1">
      <c r="B2017" s="35"/>
      <c r="C2017" s="30"/>
    </row>
    <row r="2018" spans="2:3" ht="14.25" hidden="1" customHeight="1">
      <c r="B2018" s="35"/>
      <c r="C2018" s="30"/>
    </row>
    <row r="2019" spans="2:3" ht="14.25" hidden="1" customHeight="1">
      <c r="B2019" s="35"/>
      <c r="C2019" s="30"/>
    </row>
    <row r="2020" spans="2:3" ht="14.25" hidden="1" customHeight="1">
      <c r="B2020" s="35"/>
      <c r="C2020" s="30"/>
    </row>
    <row r="2021" spans="2:3" ht="14.25" hidden="1" customHeight="1">
      <c r="B2021" s="35"/>
      <c r="C2021" s="30"/>
    </row>
    <row r="2022" spans="2:3" ht="14.25" hidden="1" customHeight="1">
      <c r="B2022" s="35"/>
      <c r="C2022" s="30"/>
    </row>
    <row r="2023" spans="2:3" ht="14.25" hidden="1" customHeight="1">
      <c r="B2023" s="35"/>
      <c r="C2023" s="30"/>
    </row>
    <row r="2024" spans="2:3" ht="14.25" hidden="1" customHeight="1">
      <c r="B2024" s="35"/>
      <c r="C2024" s="30"/>
    </row>
    <row r="2025" spans="2:3" ht="14.25" hidden="1" customHeight="1">
      <c r="B2025" s="35"/>
      <c r="C2025" s="30"/>
    </row>
    <row r="2026" spans="2:3" ht="14.25" hidden="1" customHeight="1">
      <c r="B2026" s="35"/>
      <c r="C2026" s="30"/>
    </row>
    <row r="2027" spans="2:3" ht="14.25" hidden="1" customHeight="1">
      <c r="B2027" s="35"/>
      <c r="C2027" s="30"/>
    </row>
    <row r="2028" spans="2:3" ht="14.25" hidden="1" customHeight="1">
      <c r="B2028" s="35"/>
      <c r="C2028" s="30"/>
    </row>
    <row r="2029" spans="2:3" ht="14.25" hidden="1" customHeight="1">
      <c r="B2029" s="35"/>
      <c r="C2029" s="30"/>
    </row>
    <row r="2030" spans="2:3" ht="14.25" hidden="1" customHeight="1">
      <c r="B2030" s="35"/>
      <c r="C2030" s="30"/>
    </row>
    <row r="2031" spans="2:3" ht="14.25" hidden="1" customHeight="1">
      <c r="B2031" s="35"/>
      <c r="C2031" s="30"/>
    </row>
    <row r="2032" spans="2:3" ht="14.25" hidden="1" customHeight="1">
      <c r="B2032" s="35"/>
      <c r="C2032" s="30"/>
    </row>
    <row r="2033" spans="2:3" ht="14.25" hidden="1" customHeight="1">
      <c r="B2033" s="35"/>
      <c r="C2033" s="30"/>
    </row>
    <row r="2034" spans="2:3" ht="14.25" hidden="1" customHeight="1">
      <c r="B2034" s="35"/>
      <c r="C2034" s="30"/>
    </row>
    <row r="2035" spans="2:3" ht="14.25" hidden="1" customHeight="1">
      <c r="B2035" s="35"/>
      <c r="C2035" s="30"/>
    </row>
    <row r="2036" spans="2:3" ht="14.25" hidden="1" customHeight="1">
      <c r="B2036" s="35"/>
      <c r="C2036" s="30"/>
    </row>
    <row r="2037" spans="2:3" ht="14.25" hidden="1" customHeight="1">
      <c r="B2037" s="35"/>
      <c r="C2037" s="30"/>
    </row>
    <row r="2038" spans="2:3" ht="14.25" hidden="1" customHeight="1">
      <c r="B2038" s="35"/>
      <c r="C2038" s="30"/>
    </row>
    <row r="2039" spans="2:3" ht="14.25" hidden="1" customHeight="1">
      <c r="B2039" s="35"/>
      <c r="C2039" s="30"/>
    </row>
    <row r="2040" spans="2:3" ht="14.25" hidden="1" customHeight="1">
      <c r="B2040" s="35"/>
      <c r="C2040" s="30"/>
    </row>
    <row r="2041" spans="2:3" ht="14.25" hidden="1" customHeight="1">
      <c r="B2041" s="35"/>
      <c r="C2041" s="30"/>
    </row>
    <row r="2042" spans="2:3" ht="14.25" hidden="1" customHeight="1">
      <c r="B2042" s="35"/>
      <c r="C2042" s="30"/>
    </row>
    <row r="2043" spans="2:3" ht="14.25" hidden="1" customHeight="1">
      <c r="B2043" s="35"/>
      <c r="C2043" s="30"/>
    </row>
    <row r="2044" spans="2:3" ht="14.25" hidden="1" customHeight="1">
      <c r="B2044" s="35"/>
      <c r="C2044" s="30"/>
    </row>
    <row r="2045" spans="2:3" ht="14.25" hidden="1" customHeight="1">
      <c r="B2045" s="35"/>
      <c r="C2045" s="30"/>
    </row>
    <row r="2046" spans="2:3" ht="14.25" hidden="1" customHeight="1">
      <c r="B2046" s="35"/>
      <c r="C2046" s="30"/>
    </row>
    <row r="2047" spans="2:3" ht="14.25" hidden="1" customHeight="1">
      <c r="B2047" s="35"/>
      <c r="C2047" s="30"/>
    </row>
    <row r="2048" spans="2:3" ht="14.25" hidden="1" customHeight="1">
      <c r="B2048" s="35"/>
      <c r="C2048" s="30"/>
    </row>
    <row r="2049" spans="2:3" ht="14.25" hidden="1" customHeight="1">
      <c r="B2049" s="35"/>
      <c r="C2049" s="30"/>
    </row>
    <row r="2050" spans="2:3" ht="14.25" hidden="1" customHeight="1">
      <c r="B2050" s="35"/>
      <c r="C2050" s="30"/>
    </row>
    <row r="2051" spans="2:3" ht="14.25" hidden="1" customHeight="1">
      <c r="B2051" s="35"/>
      <c r="C2051" s="30"/>
    </row>
    <row r="2052" spans="2:3" ht="14.25" hidden="1" customHeight="1">
      <c r="B2052" s="35"/>
      <c r="C2052" s="30"/>
    </row>
    <row r="2053" spans="2:3" ht="14.25" hidden="1" customHeight="1">
      <c r="B2053" s="35"/>
      <c r="C2053" s="30"/>
    </row>
    <row r="2054" spans="2:3" ht="14.25" hidden="1" customHeight="1">
      <c r="B2054" s="35"/>
      <c r="C2054" s="30"/>
    </row>
    <row r="2055" spans="2:3" ht="14.25" hidden="1" customHeight="1">
      <c r="B2055" s="35"/>
      <c r="C2055" s="30"/>
    </row>
    <row r="2056" spans="2:3" ht="14.25" hidden="1" customHeight="1">
      <c r="B2056" s="35"/>
      <c r="C2056" s="30"/>
    </row>
    <row r="2057" spans="2:3" ht="14.25" hidden="1" customHeight="1">
      <c r="B2057" s="35"/>
      <c r="C2057" s="30"/>
    </row>
    <row r="2058" spans="2:3" ht="14.25" hidden="1" customHeight="1">
      <c r="B2058" s="35"/>
      <c r="C2058" s="30"/>
    </row>
    <row r="2059" spans="2:3" ht="14.25" hidden="1" customHeight="1">
      <c r="B2059" s="35"/>
      <c r="C2059" s="30"/>
    </row>
    <row r="2060" spans="2:3" ht="14.25" hidden="1" customHeight="1">
      <c r="B2060" s="35"/>
      <c r="C2060" s="30"/>
    </row>
    <row r="2061" spans="2:3" ht="14.25" hidden="1" customHeight="1">
      <c r="B2061" s="35"/>
      <c r="C2061" s="30"/>
    </row>
    <row r="2062" spans="2:3" ht="14.25" hidden="1" customHeight="1">
      <c r="B2062" s="35"/>
      <c r="C2062" s="30"/>
    </row>
    <row r="2063" spans="2:3" ht="14.25" hidden="1" customHeight="1">
      <c r="B2063" s="35"/>
      <c r="C2063" s="30"/>
    </row>
    <row r="2064" spans="2:3" ht="14.25" hidden="1" customHeight="1">
      <c r="B2064" s="35"/>
      <c r="C2064" s="30"/>
    </row>
    <row r="2065" spans="2:3" ht="14.25" hidden="1" customHeight="1">
      <c r="B2065" s="35"/>
      <c r="C2065" s="30"/>
    </row>
    <row r="2066" spans="2:3" ht="14.25" hidden="1" customHeight="1">
      <c r="B2066" s="35"/>
      <c r="C2066" s="30"/>
    </row>
    <row r="2067" spans="2:3" ht="14.25" hidden="1" customHeight="1">
      <c r="B2067" s="35"/>
      <c r="C2067" s="30"/>
    </row>
    <row r="2068" spans="2:3" ht="14.25" hidden="1" customHeight="1">
      <c r="B2068" s="35"/>
      <c r="C2068" s="30"/>
    </row>
    <row r="2069" spans="2:3" ht="14.25" hidden="1" customHeight="1">
      <c r="B2069" s="35"/>
      <c r="C2069" s="30"/>
    </row>
    <row r="2070" spans="2:3" ht="14.25" hidden="1" customHeight="1">
      <c r="B2070" s="35"/>
      <c r="C2070" s="30"/>
    </row>
    <row r="2071" spans="2:3" ht="14.25" hidden="1" customHeight="1">
      <c r="B2071" s="35"/>
      <c r="C2071" s="30"/>
    </row>
    <row r="2072" spans="2:3" ht="14.25" hidden="1" customHeight="1">
      <c r="B2072" s="35"/>
      <c r="C2072" s="30"/>
    </row>
    <row r="2073" spans="2:3" ht="14.25" hidden="1" customHeight="1">
      <c r="B2073" s="35"/>
      <c r="C2073" s="30"/>
    </row>
    <row r="2074" spans="2:3" ht="14.25" hidden="1" customHeight="1">
      <c r="B2074" s="35"/>
      <c r="C2074" s="30"/>
    </row>
    <row r="2075" spans="2:3" ht="14.25" hidden="1" customHeight="1">
      <c r="B2075" s="35"/>
      <c r="C2075" s="30"/>
    </row>
    <row r="2076" spans="2:3" ht="14.25" hidden="1" customHeight="1">
      <c r="B2076" s="35"/>
      <c r="C2076" s="30"/>
    </row>
    <row r="2077" spans="2:3" ht="14.25" hidden="1" customHeight="1">
      <c r="B2077" s="35"/>
      <c r="C2077" s="30"/>
    </row>
    <row r="2078" spans="2:3" ht="14.25" hidden="1" customHeight="1">
      <c r="B2078" s="35"/>
      <c r="C2078" s="30"/>
    </row>
    <row r="2079" spans="2:3" ht="14.25" hidden="1" customHeight="1">
      <c r="B2079" s="35"/>
      <c r="C2079" s="30"/>
    </row>
    <row r="2080" spans="2:3" ht="14.25" hidden="1" customHeight="1">
      <c r="B2080" s="35"/>
      <c r="C2080" s="30"/>
    </row>
    <row r="2081" spans="2:3" ht="14.25" hidden="1" customHeight="1">
      <c r="B2081" s="35"/>
      <c r="C2081" s="30"/>
    </row>
    <row r="2082" spans="2:3" ht="14.25" hidden="1" customHeight="1">
      <c r="B2082" s="35"/>
      <c r="C2082" s="30"/>
    </row>
    <row r="2083" spans="2:3" ht="14.25" hidden="1" customHeight="1">
      <c r="B2083" s="35"/>
      <c r="C2083" s="30"/>
    </row>
    <row r="2084" spans="2:3" ht="14.25" hidden="1" customHeight="1">
      <c r="B2084" s="35"/>
      <c r="C2084" s="30"/>
    </row>
    <row r="2085" spans="2:3" ht="14.25" hidden="1" customHeight="1">
      <c r="B2085" s="35"/>
      <c r="C2085" s="30"/>
    </row>
    <row r="2086" spans="2:3" ht="14.25" hidden="1" customHeight="1">
      <c r="B2086" s="35"/>
      <c r="C2086" s="30"/>
    </row>
    <row r="2087" spans="2:3" ht="14.25" hidden="1" customHeight="1">
      <c r="B2087" s="35"/>
      <c r="C2087" s="30"/>
    </row>
    <row r="2088" spans="2:3" ht="14.25" hidden="1" customHeight="1">
      <c r="B2088" s="35"/>
      <c r="C2088" s="30"/>
    </row>
    <row r="2089" spans="2:3" ht="14.25" hidden="1" customHeight="1">
      <c r="B2089" s="35"/>
      <c r="C2089" s="30"/>
    </row>
    <row r="2090" spans="2:3" ht="14.25" hidden="1" customHeight="1">
      <c r="B2090" s="35"/>
      <c r="C2090" s="30"/>
    </row>
    <row r="2091" spans="2:3" ht="14.25" hidden="1" customHeight="1">
      <c r="B2091" s="35"/>
      <c r="C2091" s="30"/>
    </row>
    <row r="2092" spans="2:3" ht="14.25" hidden="1" customHeight="1">
      <c r="B2092" s="35"/>
      <c r="C2092" s="30"/>
    </row>
    <row r="2093" spans="2:3" ht="14.25" hidden="1" customHeight="1">
      <c r="B2093" s="35"/>
      <c r="C2093" s="30"/>
    </row>
    <row r="2094" spans="2:3" ht="14.25" hidden="1" customHeight="1">
      <c r="B2094" s="35"/>
      <c r="C2094" s="30"/>
    </row>
    <row r="2095" spans="2:3" ht="14.25" hidden="1" customHeight="1">
      <c r="B2095" s="35"/>
      <c r="C2095" s="30"/>
    </row>
    <row r="2096" spans="2:3" ht="14.25" hidden="1" customHeight="1">
      <c r="B2096" s="35"/>
      <c r="C2096" s="30"/>
    </row>
    <row r="2097" spans="2:3" ht="14.25" hidden="1" customHeight="1">
      <c r="B2097" s="35"/>
      <c r="C2097" s="30"/>
    </row>
    <row r="2098" spans="2:3" ht="14.25" hidden="1" customHeight="1">
      <c r="B2098" s="35"/>
      <c r="C2098" s="30"/>
    </row>
    <row r="2099" spans="2:3" ht="14.25" hidden="1" customHeight="1">
      <c r="B2099" s="35"/>
      <c r="C2099" s="30"/>
    </row>
    <row r="2100" spans="2:3" ht="14.25" hidden="1" customHeight="1">
      <c r="B2100" s="35"/>
      <c r="C2100" s="30"/>
    </row>
    <row r="2101" spans="2:3" ht="14.25" hidden="1" customHeight="1">
      <c r="B2101" s="35"/>
      <c r="C2101" s="30"/>
    </row>
    <row r="2102" spans="2:3" ht="14.25" hidden="1" customHeight="1">
      <c r="B2102" s="35"/>
      <c r="C2102" s="30"/>
    </row>
    <row r="2103" spans="2:3" ht="14.25" hidden="1" customHeight="1">
      <c r="B2103" s="35"/>
      <c r="C2103" s="30"/>
    </row>
    <row r="2104" spans="2:3" ht="14.25" hidden="1" customHeight="1">
      <c r="B2104" s="35"/>
      <c r="C2104" s="30"/>
    </row>
    <row r="2105" spans="2:3" ht="14.25" hidden="1" customHeight="1">
      <c r="B2105" s="35"/>
      <c r="C2105" s="30"/>
    </row>
    <row r="2106" spans="2:3" ht="14.25" hidden="1" customHeight="1">
      <c r="B2106" s="35"/>
      <c r="C2106" s="30"/>
    </row>
    <row r="2107" spans="2:3" ht="14.25" hidden="1" customHeight="1">
      <c r="B2107" s="35"/>
      <c r="C2107" s="30"/>
    </row>
    <row r="2108" spans="2:3" ht="14.25" hidden="1" customHeight="1">
      <c r="B2108" s="35"/>
      <c r="C2108" s="30"/>
    </row>
    <row r="2109" spans="2:3" ht="14.25" hidden="1" customHeight="1">
      <c r="B2109" s="35"/>
      <c r="C2109" s="30"/>
    </row>
    <row r="2110" spans="2:3" ht="14.25" hidden="1" customHeight="1">
      <c r="B2110" s="35"/>
      <c r="C2110" s="30"/>
    </row>
    <row r="2111" spans="2:3" ht="14.25" hidden="1" customHeight="1">
      <c r="B2111" s="35"/>
      <c r="C2111" s="30"/>
    </row>
    <row r="2112" spans="2:3" ht="14.25" hidden="1" customHeight="1">
      <c r="B2112" s="35"/>
      <c r="C2112" s="30"/>
    </row>
    <row r="2113" spans="2:3" ht="14.25" hidden="1" customHeight="1">
      <c r="B2113" s="35"/>
      <c r="C2113" s="30"/>
    </row>
    <row r="2114" spans="2:3" ht="14.25" hidden="1" customHeight="1">
      <c r="B2114" s="35"/>
      <c r="C2114" s="30"/>
    </row>
    <row r="2115" spans="2:3" ht="14.25" hidden="1" customHeight="1">
      <c r="B2115" s="35"/>
      <c r="C2115" s="30"/>
    </row>
    <row r="2116" spans="2:3" ht="14.25" hidden="1" customHeight="1">
      <c r="B2116" s="35"/>
      <c r="C2116" s="30"/>
    </row>
    <row r="2117" spans="2:3" ht="14.25" hidden="1" customHeight="1">
      <c r="B2117" s="35"/>
      <c r="C2117" s="30"/>
    </row>
    <row r="2118" spans="2:3" ht="14.25" hidden="1" customHeight="1">
      <c r="B2118" s="35"/>
      <c r="C2118" s="30"/>
    </row>
    <row r="2119" spans="2:3" ht="14.25" hidden="1" customHeight="1">
      <c r="B2119" s="35"/>
      <c r="C2119" s="30"/>
    </row>
    <row r="2120" spans="2:3" ht="14.25" hidden="1" customHeight="1">
      <c r="B2120" s="35"/>
      <c r="C2120" s="30"/>
    </row>
    <row r="2121" spans="2:3" ht="14.25" hidden="1" customHeight="1">
      <c r="B2121" s="35"/>
      <c r="C2121" s="30"/>
    </row>
    <row r="2122" spans="2:3" ht="14.25" hidden="1" customHeight="1">
      <c r="B2122" s="35"/>
      <c r="C2122" s="30"/>
    </row>
    <row r="2123" spans="2:3" ht="14.25" hidden="1" customHeight="1">
      <c r="B2123" s="35"/>
      <c r="C2123" s="30"/>
    </row>
    <row r="2124" spans="2:3" ht="14.25" hidden="1" customHeight="1">
      <c r="B2124" s="35"/>
      <c r="C2124" s="30"/>
    </row>
    <row r="2125" spans="2:3" ht="14.25" hidden="1" customHeight="1">
      <c r="B2125" s="35"/>
      <c r="C2125" s="30"/>
    </row>
    <row r="2126" spans="2:3" ht="14.25" hidden="1" customHeight="1">
      <c r="B2126" s="35"/>
      <c r="C2126" s="30"/>
    </row>
    <row r="2127" spans="2:3" ht="14.25" hidden="1" customHeight="1">
      <c r="B2127" s="35"/>
      <c r="C2127" s="30"/>
    </row>
    <row r="2128" spans="2:3" ht="14.25" hidden="1" customHeight="1">
      <c r="B2128" s="35"/>
      <c r="C2128" s="30"/>
    </row>
    <row r="2129" spans="2:3" ht="14.25" hidden="1" customHeight="1">
      <c r="B2129" s="35"/>
      <c r="C2129" s="30"/>
    </row>
    <row r="2130" spans="2:3" ht="14.25" hidden="1" customHeight="1">
      <c r="B2130" s="35"/>
      <c r="C2130" s="30"/>
    </row>
    <row r="2131" spans="2:3" ht="14.25" hidden="1" customHeight="1">
      <c r="B2131" s="35"/>
      <c r="C2131" s="30"/>
    </row>
    <row r="2132" spans="2:3" ht="14.25" hidden="1" customHeight="1">
      <c r="B2132" s="35"/>
      <c r="C2132" s="30"/>
    </row>
    <row r="2133" spans="2:3" ht="14.25" hidden="1" customHeight="1">
      <c r="B2133" s="35"/>
      <c r="C2133" s="30"/>
    </row>
    <row r="2134" spans="2:3" ht="14.25" hidden="1" customHeight="1">
      <c r="B2134" s="35"/>
      <c r="C2134" s="30"/>
    </row>
    <row r="2135" spans="2:3" ht="14.25" hidden="1" customHeight="1">
      <c r="B2135" s="35"/>
      <c r="C2135" s="30"/>
    </row>
    <row r="2136" spans="2:3" ht="14.25" hidden="1" customHeight="1">
      <c r="B2136" s="35"/>
      <c r="C2136" s="30"/>
    </row>
    <row r="2137" spans="2:3" ht="14.25" hidden="1" customHeight="1">
      <c r="B2137" s="35"/>
      <c r="C2137" s="30"/>
    </row>
    <row r="2138" spans="2:3" ht="14.25" hidden="1" customHeight="1">
      <c r="B2138" s="35"/>
      <c r="C2138" s="30"/>
    </row>
    <row r="2139" spans="2:3" ht="14.25" hidden="1" customHeight="1">
      <c r="B2139" s="35"/>
      <c r="C2139" s="30"/>
    </row>
    <row r="2140" spans="2:3" ht="14.25" hidden="1" customHeight="1">
      <c r="B2140" s="35"/>
      <c r="C2140" s="30"/>
    </row>
    <row r="2141" spans="2:3" ht="14.25" hidden="1" customHeight="1">
      <c r="B2141" s="35"/>
      <c r="C2141" s="30"/>
    </row>
    <row r="2142" spans="2:3" ht="14.25" hidden="1" customHeight="1">
      <c r="B2142" s="35"/>
      <c r="C2142" s="30"/>
    </row>
    <row r="2143" spans="2:3" ht="14.25" hidden="1" customHeight="1">
      <c r="B2143" s="35"/>
      <c r="C2143" s="30"/>
    </row>
    <row r="2144" spans="2:3" ht="14.25" hidden="1" customHeight="1">
      <c r="B2144" s="35"/>
      <c r="C2144" s="30"/>
    </row>
    <row r="2145" spans="2:3" ht="14.25" hidden="1" customHeight="1">
      <c r="B2145" s="35"/>
      <c r="C2145" s="30"/>
    </row>
    <row r="2146" spans="2:3" ht="14.25" hidden="1" customHeight="1">
      <c r="B2146" s="35"/>
      <c r="C2146" s="30"/>
    </row>
    <row r="2147" spans="2:3" ht="14.25" hidden="1" customHeight="1">
      <c r="B2147" s="35"/>
      <c r="C2147" s="30"/>
    </row>
    <row r="2148" spans="2:3" ht="14.25" hidden="1" customHeight="1">
      <c r="B2148" s="35"/>
      <c r="C2148" s="30"/>
    </row>
    <row r="2149" spans="2:3" ht="14.25" hidden="1" customHeight="1">
      <c r="B2149" s="35"/>
      <c r="C2149" s="30"/>
    </row>
    <row r="2150" spans="2:3" ht="14.25" hidden="1" customHeight="1">
      <c r="B2150" s="35"/>
      <c r="C2150" s="30"/>
    </row>
    <row r="2151" spans="2:3" ht="14.25" hidden="1" customHeight="1">
      <c r="B2151" s="35"/>
      <c r="C2151" s="30"/>
    </row>
    <row r="2152" spans="2:3" ht="14.25" hidden="1" customHeight="1">
      <c r="B2152" s="35"/>
      <c r="C2152" s="30"/>
    </row>
    <row r="2153" spans="2:3" ht="14.25" hidden="1" customHeight="1">
      <c r="B2153" s="35"/>
      <c r="C2153" s="30"/>
    </row>
    <row r="2154" spans="2:3" ht="14.25" hidden="1" customHeight="1">
      <c r="B2154" s="35"/>
      <c r="C2154" s="30"/>
    </row>
    <row r="2155" spans="2:3" ht="14.25" hidden="1" customHeight="1">
      <c r="B2155" s="35"/>
      <c r="C2155" s="30"/>
    </row>
    <row r="2156" spans="2:3" ht="14.25" hidden="1" customHeight="1">
      <c r="B2156" s="35"/>
      <c r="C2156" s="30"/>
    </row>
    <row r="2157" spans="2:3" ht="14.25" hidden="1" customHeight="1">
      <c r="B2157" s="35"/>
      <c r="C2157" s="30"/>
    </row>
    <row r="2158" spans="2:3" ht="14.25" hidden="1" customHeight="1">
      <c r="B2158" s="35"/>
      <c r="C2158" s="30"/>
    </row>
    <row r="2159" spans="2:3" ht="14.25" hidden="1" customHeight="1">
      <c r="B2159" s="35"/>
      <c r="C2159" s="30"/>
    </row>
    <row r="2160" spans="2:3" ht="14.25" hidden="1" customHeight="1">
      <c r="B2160" s="35"/>
      <c r="C2160" s="30"/>
    </row>
    <row r="2161" spans="2:3" ht="14.25" hidden="1" customHeight="1">
      <c r="B2161" s="35"/>
      <c r="C2161" s="30"/>
    </row>
    <row r="2162" spans="2:3" ht="14.25" hidden="1" customHeight="1">
      <c r="B2162" s="35"/>
      <c r="C2162" s="30"/>
    </row>
    <row r="2163" spans="2:3" ht="14.25" hidden="1" customHeight="1">
      <c r="B2163" s="35"/>
      <c r="C2163" s="30"/>
    </row>
    <row r="2164" spans="2:3" ht="14.25" hidden="1" customHeight="1">
      <c r="B2164" s="35"/>
      <c r="C2164" s="30"/>
    </row>
    <row r="2165" spans="2:3" ht="14.25" hidden="1" customHeight="1">
      <c r="B2165" s="35"/>
      <c r="C2165" s="30"/>
    </row>
    <row r="2166" spans="2:3" ht="14.25" hidden="1" customHeight="1">
      <c r="B2166" s="35"/>
      <c r="C2166" s="30"/>
    </row>
    <row r="2167" spans="2:3" ht="14.25" hidden="1" customHeight="1">
      <c r="B2167" s="35"/>
      <c r="C2167" s="30"/>
    </row>
    <row r="2168" spans="2:3" ht="14.25" hidden="1" customHeight="1">
      <c r="B2168" s="35"/>
      <c r="C2168" s="30"/>
    </row>
    <row r="2169" spans="2:3" ht="14.25" hidden="1" customHeight="1">
      <c r="B2169" s="35"/>
      <c r="C2169" s="30"/>
    </row>
    <row r="2170" spans="2:3" ht="14.25" hidden="1" customHeight="1">
      <c r="B2170" s="35"/>
      <c r="C2170" s="30"/>
    </row>
    <row r="2171" spans="2:3" ht="14.25" hidden="1" customHeight="1">
      <c r="B2171" s="35"/>
      <c r="C2171" s="30"/>
    </row>
    <row r="2172" spans="2:3" ht="14.25" hidden="1" customHeight="1">
      <c r="B2172" s="35"/>
      <c r="C2172" s="30"/>
    </row>
    <row r="2173" spans="2:3" ht="14.25" hidden="1" customHeight="1">
      <c r="B2173" s="35"/>
      <c r="C2173" s="30"/>
    </row>
    <row r="2174" spans="2:3" ht="14.25" hidden="1" customHeight="1">
      <c r="B2174" s="35"/>
      <c r="C2174" s="30"/>
    </row>
    <row r="2175" spans="2:3" ht="14.25" hidden="1" customHeight="1">
      <c r="B2175" s="35"/>
      <c r="C2175" s="30"/>
    </row>
    <row r="2176" spans="2:3" ht="14.25" hidden="1" customHeight="1">
      <c r="B2176" s="35"/>
      <c r="C2176" s="30"/>
    </row>
    <row r="2177" spans="2:3" ht="14.25" hidden="1" customHeight="1">
      <c r="B2177" s="35"/>
      <c r="C2177" s="30"/>
    </row>
    <row r="2178" spans="2:3" ht="14.25" hidden="1" customHeight="1">
      <c r="B2178" s="35"/>
      <c r="C2178" s="30"/>
    </row>
    <row r="2179" spans="2:3" ht="14.25" hidden="1" customHeight="1">
      <c r="B2179" s="35"/>
      <c r="C2179" s="30"/>
    </row>
    <row r="2180" spans="2:3" ht="14.25" hidden="1" customHeight="1">
      <c r="B2180" s="35"/>
      <c r="C2180" s="30"/>
    </row>
    <row r="2181" spans="2:3" ht="14.25" hidden="1" customHeight="1">
      <c r="B2181" s="35"/>
      <c r="C2181" s="30"/>
    </row>
    <row r="2182" spans="2:3" ht="14.25" hidden="1" customHeight="1">
      <c r="B2182" s="35"/>
      <c r="C2182" s="30"/>
    </row>
    <row r="2183" spans="2:3" ht="14.25" hidden="1" customHeight="1">
      <c r="B2183" s="35"/>
      <c r="C2183" s="30"/>
    </row>
    <row r="2184" spans="2:3" ht="14.25" hidden="1" customHeight="1">
      <c r="B2184" s="35"/>
      <c r="C2184" s="30"/>
    </row>
    <row r="2185" spans="2:3" ht="14.25" hidden="1" customHeight="1">
      <c r="B2185" s="35"/>
      <c r="C2185" s="30"/>
    </row>
    <row r="2186" spans="2:3" ht="14.25" hidden="1" customHeight="1">
      <c r="B2186" s="35"/>
      <c r="C2186" s="30"/>
    </row>
    <row r="2187" spans="2:3" ht="14.25" hidden="1" customHeight="1">
      <c r="B2187" s="35"/>
      <c r="C2187" s="30"/>
    </row>
    <row r="2188" spans="2:3" ht="14.25" hidden="1" customHeight="1">
      <c r="B2188" s="35"/>
      <c r="C2188" s="30"/>
    </row>
    <row r="2189" spans="2:3" ht="14.25" hidden="1" customHeight="1">
      <c r="B2189" s="35"/>
      <c r="C2189" s="30"/>
    </row>
    <row r="2190" spans="2:3" ht="14.25" hidden="1" customHeight="1">
      <c r="B2190" s="35"/>
      <c r="C2190" s="30"/>
    </row>
    <row r="2191" spans="2:3" ht="14.25" hidden="1" customHeight="1">
      <c r="B2191" s="35"/>
      <c r="C2191" s="30"/>
    </row>
    <row r="2192" spans="2:3" ht="14.25" hidden="1" customHeight="1">
      <c r="B2192" s="35"/>
      <c r="C2192" s="30"/>
    </row>
    <row r="2193" spans="2:3" ht="14.25" hidden="1" customHeight="1">
      <c r="B2193" s="35"/>
      <c r="C2193" s="30"/>
    </row>
    <row r="2194" spans="2:3" ht="14.25" hidden="1" customHeight="1">
      <c r="B2194" s="35"/>
      <c r="C2194" s="30"/>
    </row>
    <row r="2195" spans="2:3" ht="14.25" hidden="1" customHeight="1">
      <c r="B2195" s="35"/>
      <c r="C2195" s="30"/>
    </row>
    <row r="2196" spans="2:3" ht="14.25" hidden="1" customHeight="1">
      <c r="B2196" s="35"/>
      <c r="C2196" s="30"/>
    </row>
    <row r="2197" spans="2:3" ht="14.25" hidden="1" customHeight="1">
      <c r="B2197" s="35"/>
      <c r="C2197" s="30"/>
    </row>
    <row r="2198" spans="2:3" ht="14.25" hidden="1" customHeight="1">
      <c r="B2198" s="35"/>
      <c r="C2198" s="30"/>
    </row>
    <row r="2199" spans="2:3" ht="14.25" hidden="1" customHeight="1">
      <c r="B2199" s="35"/>
      <c r="C2199" s="30"/>
    </row>
    <row r="2200" spans="2:3" ht="14.25" hidden="1" customHeight="1">
      <c r="B2200" s="35"/>
      <c r="C2200" s="30"/>
    </row>
    <row r="2201" spans="2:3" ht="14.25" hidden="1" customHeight="1">
      <c r="B2201" s="35"/>
      <c r="C2201" s="30"/>
    </row>
    <row r="2202" spans="2:3" ht="14.25" hidden="1" customHeight="1">
      <c r="B2202" s="35"/>
      <c r="C2202" s="30"/>
    </row>
    <row r="2203" spans="2:3" ht="14.25" hidden="1" customHeight="1">
      <c r="B2203" s="35"/>
      <c r="C2203" s="30"/>
    </row>
    <row r="2204" spans="2:3" ht="14.25" hidden="1" customHeight="1">
      <c r="B2204" s="35"/>
      <c r="C2204" s="30"/>
    </row>
    <row r="2205" spans="2:3" ht="14.25" hidden="1" customHeight="1">
      <c r="B2205" s="35"/>
      <c r="C2205" s="30"/>
    </row>
    <row r="2206" spans="2:3" ht="14.25" hidden="1" customHeight="1">
      <c r="B2206" s="35"/>
      <c r="C2206" s="30"/>
    </row>
    <row r="2207" spans="2:3" ht="14.25" hidden="1" customHeight="1">
      <c r="B2207" s="35"/>
      <c r="C2207" s="30"/>
    </row>
    <row r="2208" spans="2:3" ht="14.25" hidden="1" customHeight="1">
      <c r="B2208" s="35"/>
      <c r="C2208" s="30"/>
    </row>
    <row r="2209" spans="2:3" ht="14.25" hidden="1" customHeight="1">
      <c r="B2209" s="35"/>
      <c r="C2209" s="30"/>
    </row>
    <row r="2210" spans="2:3" ht="14.25" hidden="1" customHeight="1">
      <c r="B2210" s="35"/>
      <c r="C2210" s="30"/>
    </row>
    <row r="2211" spans="2:3" ht="14.25" hidden="1" customHeight="1">
      <c r="B2211" s="35"/>
      <c r="C2211" s="30"/>
    </row>
    <row r="2212" spans="2:3" ht="14.25" hidden="1" customHeight="1">
      <c r="B2212" s="35"/>
      <c r="C2212" s="30"/>
    </row>
    <row r="2213" spans="2:3" ht="14.25" hidden="1" customHeight="1">
      <c r="B2213" s="35"/>
      <c r="C2213" s="30"/>
    </row>
    <row r="2214" spans="2:3" ht="14.25" hidden="1" customHeight="1">
      <c r="B2214" s="35"/>
      <c r="C2214" s="30"/>
    </row>
    <row r="2215" spans="2:3" ht="14.25" hidden="1" customHeight="1">
      <c r="B2215" s="35"/>
      <c r="C2215" s="30"/>
    </row>
    <row r="2216" spans="2:3" ht="14.25" hidden="1" customHeight="1">
      <c r="B2216" s="35"/>
      <c r="C2216" s="30"/>
    </row>
    <row r="2217" spans="2:3" ht="14.25" hidden="1" customHeight="1">
      <c r="B2217" s="35"/>
      <c r="C2217" s="30"/>
    </row>
    <row r="2218" spans="2:3" ht="14.25" hidden="1" customHeight="1">
      <c r="B2218" s="35"/>
      <c r="C2218" s="30"/>
    </row>
    <row r="2219" spans="2:3" ht="14.25" hidden="1" customHeight="1">
      <c r="B2219" s="35"/>
      <c r="C2219" s="30"/>
    </row>
    <row r="2220" spans="2:3" ht="14.25" hidden="1" customHeight="1">
      <c r="B2220" s="35"/>
      <c r="C2220" s="30"/>
    </row>
    <row r="2221" spans="2:3" ht="14.25" hidden="1" customHeight="1">
      <c r="B2221" s="35"/>
      <c r="C2221" s="30"/>
    </row>
    <row r="2222" spans="2:3" ht="14.25" hidden="1" customHeight="1">
      <c r="B2222" s="35"/>
      <c r="C2222" s="30"/>
    </row>
    <row r="2223" spans="2:3" ht="14.25" hidden="1" customHeight="1">
      <c r="B2223" s="35"/>
      <c r="C2223" s="30"/>
    </row>
    <row r="2224" spans="2:3" ht="14.25" hidden="1" customHeight="1">
      <c r="B2224" s="35"/>
      <c r="C2224" s="30"/>
    </row>
    <row r="2225" spans="2:3" ht="14.25" hidden="1" customHeight="1">
      <c r="B2225" s="35"/>
      <c r="C2225" s="30"/>
    </row>
    <row r="2226" spans="2:3" ht="14.25" hidden="1" customHeight="1">
      <c r="B2226" s="35"/>
      <c r="C2226" s="30"/>
    </row>
    <row r="2227" spans="2:3" ht="14.25" hidden="1" customHeight="1">
      <c r="B2227" s="35"/>
      <c r="C2227" s="30"/>
    </row>
    <row r="2228" spans="2:3" ht="14.25" hidden="1" customHeight="1">
      <c r="B2228" s="35"/>
      <c r="C2228" s="30"/>
    </row>
    <row r="2229" spans="2:3" ht="14.25" hidden="1" customHeight="1">
      <c r="B2229" s="35"/>
      <c r="C2229" s="30"/>
    </row>
    <row r="2230" spans="2:3" ht="14.25" hidden="1" customHeight="1">
      <c r="B2230" s="35"/>
      <c r="C2230" s="30"/>
    </row>
    <row r="2231" spans="2:3" ht="14.25" hidden="1" customHeight="1">
      <c r="B2231" s="35"/>
      <c r="C2231" s="30"/>
    </row>
    <row r="2232" spans="2:3" ht="14.25" hidden="1" customHeight="1">
      <c r="B2232" s="35"/>
      <c r="C2232" s="30"/>
    </row>
    <row r="2233" spans="2:3" ht="14.25" hidden="1" customHeight="1">
      <c r="B2233" s="35"/>
      <c r="C2233" s="30"/>
    </row>
    <row r="2234" spans="2:3" ht="14.25" hidden="1" customHeight="1">
      <c r="B2234" s="35"/>
      <c r="C2234" s="30"/>
    </row>
    <row r="2235" spans="2:3" ht="14.25" hidden="1" customHeight="1">
      <c r="B2235" s="35"/>
      <c r="C2235" s="30"/>
    </row>
    <row r="2236" spans="2:3" ht="14.25" hidden="1" customHeight="1">
      <c r="B2236" s="35"/>
      <c r="C2236" s="30"/>
    </row>
    <row r="2237" spans="2:3" ht="14.25" hidden="1" customHeight="1">
      <c r="B2237" s="35"/>
      <c r="C2237" s="30"/>
    </row>
    <row r="2238" spans="2:3" ht="14.25" hidden="1" customHeight="1">
      <c r="B2238" s="35"/>
      <c r="C2238" s="30"/>
    </row>
    <row r="2239" spans="2:3" ht="14.25" hidden="1" customHeight="1">
      <c r="B2239" s="35"/>
      <c r="C2239" s="30"/>
    </row>
    <row r="2240" spans="2:3" ht="14.25" hidden="1" customHeight="1">
      <c r="B2240" s="35"/>
      <c r="C2240" s="30"/>
    </row>
    <row r="2241" spans="2:3" ht="14.25" hidden="1" customHeight="1">
      <c r="B2241" s="35"/>
      <c r="C2241" s="30"/>
    </row>
    <row r="2242" spans="2:3" ht="14.25" hidden="1" customHeight="1">
      <c r="B2242" s="35"/>
      <c r="C2242" s="30"/>
    </row>
    <row r="2243" spans="2:3" ht="14.25" hidden="1" customHeight="1">
      <c r="B2243" s="35"/>
      <c r="C2243" s="30"/>
    </row>
    <row r="2244" spans="2:3" ht="14.25" hidden="1" customHeight="1">
      <c r="B2244" s="35"/>
      <c r="C2244" s="30"/>
    </row>
    <row r="2245" spans="2:3" ht="14.25" hidden="1" customHeight="1">
      <c r="B2245" s="35"/>
      <c r="C2245" s="30"/>
    </row>
    <row r="2246" spans="2:3" ht="14.25" hidden="1" customHeight="1">
      <c r="B2246" s="35"/>
      <c r="C2246" s="30"/>
    </row>
    <row r="2247" spans="2:3" ht="14.25" hidden="1" customHeight="1">
      <c r="B2247" s="35"/>
      <c r="C2247" s="30"/>
    </row>
    <row r="2248" spans="2:3" ht="14.25" hidden="1" customHeight="1">
      <c r="B2248" s="35"/>
      <c r="C2248" s="30"/>
    </row>
    <row r="2249" spans="2:3" ht="14.25" hidden="1" customHeight="1">
      <c r="B2249" s="35"/>
      <c r="C2249" s="30"/>
    </row>
    <row r="2250" spans="2:3" ht="14.25" hidden="1" customHeight="1">
      <c r="B2250" s="35"/>
      <c r="C2250" s="30"/>
    </row>
    <row r="2251" spans="2:3" ht="14.25" hidden="1" customHeight="1">
      <c r="B2251" s="35"/>
      <c r="C2251" s="30"/>
    </row>
    <row r="2252" spans="2:3" ht="14.25" hidden="1" customHeight="1">
      <c r="B2252" s="35"/>
      <c r="C2252" s="30"/>
    </row>
    <row r="2253" spans="2:3" ht="14.25" hidden="1" customHeight="1">
      <c r="B2253" s="35"/>
      <c r="C2253" s="30"/>
    </row>
    <row r="2254" spans="2:3" ht="14.25" hidden="1" customHeight="1">
      <c r="B2254" s="35"/>
      <c r="C2254" s="30"/>
    </row>
    <row r="2255" spans="2:3" ht="14.25" hidden="1" customHeight="1">
      <c r="B2255" s="35"/>
      <c r="C2255" s="30"/>
    </row>
    <row r="2256" spans="2:3" ht="14.25" hidden="1" customHeight="1">
      <c r="B2256" s="35"/>
      <c r="C2256" s="30"/>
    </row>
    <row r="2257" spans="2:3" ht="14.25" hidden="1" customHeight="1">
      <c r="B2257" s="35"/>
      <c r="C2257" s="30"/>
    </row>
    <row r="2258" spans="2:3" ht="14.25" hidden="1" customHeight="1">
      <c r="B2258" s="35"/>
      <c r="C2258" s="30"/>
    </row>
    <row r="2259" spans="2:3" ht="14.25" hidden="1" customHeight="1">
      <c r="B2259" s="35"/>
      <c r="C2259" s="30"/>
    </row>
    <row r="2260" spans="2:3" ht="14.25" hidden="1" customHeight="1">
      <c r="B2260" s="35"/>
      <c r="C2260" s="30"/>
    </row>
    <row r="2261" spans="2:3" ht="14.25" hidden="1" customHeight="1">
      <c r="B2261" s="35"/>
      <c r="C2261" s="30"/>
    </row>
    <row r="2262" spans="2:3" ht="14.25" hidden="1" customHeight="1">
      <c r="B2262" s="35"/>
      <c r="C2262" s="30"/>
    </row>
    <row r="2263" spans="2:3" ht="14.25" hidden="1" customHeight="1">
      <c r="B2263" s="35"/>
      <c r="C2263" s="30"/>
    </row>
    <row r="2264" spans="2:3" ht="14.25" hidden="1" customHeight="1">
      <c r="B2264" s="35"/>
      <c r="C2264" s="30"/>
    </row>
    <row r="2265" spans="2:3" ht="14.25" hidden="1" customHeight="1">
      <c r="B2265" s="35"/>
      <c r="C2265" s="30"/>
    </row>
    <row r="2266" spans="2:3" ht="14.25" hidden="1" customHeight="1">
      <c r="B2266" s="35"/>
      <c r="C2266" s="30"/>
    </row>
    <row r="2267" spans="2:3" ht="14.25" hidden="1" customHeight="1">
      <c r="B2267" s="35"/>
      <c r="C2267" s="30"/>
    </row>
    <row r="2268" spans="2:3" ht="14.25" hidden="1" customHeight="1">
      <c r="B2268" s="35"/>
      <c r="C2268" s="30"/>
    </row>
    <row r="2269" spans="2:3" ht="14.25" hidden="1" customHeight="1">
      <c r="B2269" s="35"/>
      <c r="C2269" s="30"/>
    </row>
    <row r="2270" spans="2:3" ht="14.25" hidden="1" customHeight="1">
      <c r="B2270" s="35"/>
      <c r="C2270" s="30"/>
    </row>
    <row r="2271" spans="2:3" ht="14.25" hidden="1" customHeight="1">
      <c r="B2271" s="35"/>
      <c r="C2271" s="30"/>
    </row>
    <row r="2272" spans="2:3" ht="14.25" hidden="1" customHeight="1">
      <c r="B2272" s="35"/>
      <c r="C2272" s="30"/>
    </row>
    <row r="2273" spans="2:3" ht="14.25" hidden="1" customHeight="1">
      <c r="B2273" s="35"/>
      <c r="C2273" s="30"/>
    </row>
    <row r="2274" spans="2:3" ht="14.25" hidden="1" customHeight="1">
      <c r="B2274" s="35"/>
      <c r="C2274" s="30"/>
    </row>
    <row r="2275" spans="2:3" ht="14.25" hidden="1" customHeight="1">
      <c r="B2275" s="35"/>
      <c r="C2275" s="30"/>
    </row>
    <row r="2276" spans="2:3" ht="14.25" hidden="1" customHeight="1">
      <c r="B2276" s="35"/>
      <c r="C2276" s="30"/>
    </row>
    <row r="2277" spans="2:3" ht="14.25" hidden="1" customHeight="1">
      <c r="B2277" s="35"/>
      <c r="C2277" s="30"/>
    </row>
    <row r="2278" spans="2:3" ht="14.25" hidden="1" customHeight="1">
      <c r="B2278" s="35"/>
      <c r="C2278" s="30"/>
    </row>
    <row r="2279" spans="2:3" ht="14.25" hidden="1" customHeight="1">
      <c r="B2279" s="35"/>
      <c r="C2279" s="30"/>
    </row>
    <row r="2280" spans="2:3" ht="14.25" hidden="1" customHeight="1">
      <c r="B2280" s="35"/>
      <c r="C2280" s="30"/>
    </row>
    <row r="2281" spans="2:3" ht="14.25" hidden="1" customHeight="1">
      <c r="B2281" s="35"/>
      <c r="C2281" s="30"/>
    </row>
    <row r="2282" spans="2:3" ht="14.25" hidden="1" customHeight="1">
      <c r="B2282" s="35"/>
      <c r="C2282" s="30"/>
    </row>
    <row r="2283" spans="2:3" ht="14.25" hidden="1" customHeight="1">
      <c r="B2283" s="35"/>
      <c r="C2283" s="30"/>
    </row>
    <row r="2284" spans="2:3" ht="14.25" hidden="1" customHeight="1">
      <c r="B2284" s="35"/>
      <c r="C2284" s="30"/>
    </row>
    <row r="2285" spans="2:3" ht="14.25" hidden="1" customHeight="1">
      <c r="B2285" s="35"/>
      <c r="C2285" s="30"/>
    </row>
    <row r="2286" spans="2:3" ht="14.25" hidden="1" customHeight="1">
      <c r="B2286" s="35"/>
      <c r="C2286" s="30"/>
    </row>
    <row r="2287" spans="2:3" ht="14.25" hidden="1" customHeight="1">
      <c r="B2287" s="35"/>
      <c r="C2287" s="30"/>
    </row>
    <row r="2288" spans="2:3" ht="14.25" hidden="1" customHeight="1">
      <c r="B2288" s="35"/>
      <c r="C2288" s="30"/>
    </row>
    <row r="2289" spans="2:3" ht="14.25" hidden="1" customHeight="1">
      <c r="B2289" s="35"/>
      <c r="C2289" s="30"/>
    </row>
    <row r="2290" spans="2:3" ht="14.25" hidden="1" customHeight="1">
      <c r="B2290" s="35"/>
      <c r="C2290" s="30"/>
    </row>
    <row r="2291" spans="2:3" ht="14.25" hidden="1" customHeight="1">
      <c r="B2291" s="35"/>
      <c r="C2291" s="30"/>
    </row>
    <row r="2292" spans="2:3" ht="14.25" hidden="1" customHeight="1">
      <c r="B2292" s="35"/>
      <c r="C2292" s="30"/>
    </row>
    <row r="2293" spans="2:3" ht="14.25" hidden="1" customHeight="1">
      <c r="B2293" s="35"/>
      <c r="C2293" s="30"/>
    </row>
    <row r="2294" spans="2:3" ht="14.25" hidden="1" customHeight="1">
      <c r="B2294" s="35"/>
      <c r="C2294" s="30"/>
    </row>
    <row r="2295" spans="2:3" ht="14.25" hidden="1" customHeight="1">
      <c r="B2295" s="35"/>
      <c r="C2295" s="30"/>
    </row>
    <row r="2296" spans="2:3" ht="14.25" hidden="1" customHeight="1">
      <c r="B2296" s="35"/>
      <c r="C2296" s="30"/>
    </row>
    <row r="2297" spans="2:3" ht="14.25" hidden="1" customHeight="1">
      <c r="B2297" s="35"/>
      <c r="C2297" s="30"/>
    </row>
    <row r="2298" spans="2:3" ht="14.25" hidden="1" customHeight="1">
      <c r="B2298" s="35"/>
      <c r="C2298" s="30"/>
    </row>
    <row r="2299" spans="2:3" ht="14.25" hidden="1" customHeight="1">
      <c r="B2299" s="35"/>
      <c r="C2299" s="30"/>
    </row>
    <row r="2300" spans="2:3" ht="14.25" hidden="1" customHeight="1">
      <c r="B2300" s="35"/>
      <c r="C2300" s="30"/>
    </row>
    <row r="2301" spans="2:3" ht="14.25" hidden="1" customHeight="1">
      <c r="B2301" s="35"/>
      <c r="C2301" s="30"/>
    </row>
    <row r="2302" spans="2:3" ht="14.25" hidden="1" customHeight="1">
      <c r="B2302" s="35"/>
      <c r="C2302" s="30"/>
    </row>
    <row r="2303" spans="2:3" ht="14.25" hidden="1" customHeight="1">
      <c r="B2303" s="35"/>
      <c r="C2303" s="30"/>
    </row>
    <row r="2304" spans="2:3" ht="14.25" hidden="1" customHeight="1">
      <c r="B2304" s="35"/>
      <c r="C2304" s="30"/>
    </row>
    <row r="2305" spans="2:3" ht="14.25" hidden="1" customHeight="1">
      <c r="B2305" s="35"/>
      <c r="C2305" s="30"/>
    </row>
    <row r="2306" spans="2:3" ht="14.25" hidden="1" customHeight="1">
      <c r="B2306" s="35"/>
      <c r="C2306" s="30"/>
    </row>
    <row r="2307" spans="2:3" ht="14.25" hidden="1" customHeight="1">
      <c r="B2307" s="35"/>
      <c r="C2307" s="30"/>
    </row>
    <row r="2308" spans="2:3" ht="14.25" hidden="1" customHeight="1">
      <c r="B2308" s="35"/>
      <c r="C2308" s="30"/>
    </row>
    <row r="2309" spans="2:3" ht="14.25" hidden="1" customHeight="1">
      <c r="B2309" s="35"/>
      <c r="C2309" s="30"/>
    </row>
    <row r="2310" spans="2:3" ht="14.25" hidden="1" customHeight="1">
      <c r="B2310" s="35"/>
      <c r="C2310" s="30"/>
    </row>
    <row r="2311" spans="2:3" ht="14.25" hidden="1" customHeight="1">
      <c r="B2311" s="35"/>
      <c r="C2311" s="30"/>
    </row>
    <row r="2312" spans="2:3" ht="14.25" hidden="1" customHeight="1">
      <c r="B2312" s="35"/>
      <c r="C2312" s="30"/>
    </row>
    <row r="2313" spans="2:3" ht="14.25" hidden="1" customHeight="1">
      <c r="B2313" s="35"/>
      <c r="C2313" s="30"/>
    </row>
    <row r="2314" spans="2:3" ht="14.25" hidden="1" customHeight="1">
      <c r="B2314" s="35"/>
      <c r="C2314" s="30"/>
    </row>
    <row r="2315" spans="2:3" ht="14.25" hidden="1" customHeight="1">
      <c r="B2315" s="35"/>
      <c r="C2315" s="30"/>
    </row>
    <row r="2316" spans="2:3" ht="14.25" hidden="1" customHeight="1">
      <c r="B2316" s="35"/>
      <c r="C2316" s="30"/>
    </row>
    <row r="2317" spans="2:3" ht="14.25" hidden="1" customHeight="1">
      <c r="B2317" s="35"/>
      <c r="C2317" s="30"/>
    </row>
    <row r="2318" spans="2:3" ht="14.25" hidden="1" customHeight="1">
      <c r="B2318" s="35"/>
      <c r="C2318" s="30"/>
    </row>
    <row r="2319" spans="2:3" ht="14.25" hidden="1" customHeight="1">
      <c r="B2319" s="35"/>
      <c r="C2319" s="30"/>
    </row>
    <row r="2320" spans="2:3" ht="14.25" hidden="1" customHeight="1">
      <c r="B2320" s="35"/>
      <c r="C2320" s="30"/>
    </row>
    <row r="2321" spans="2:3" ht="14.25" hidden="1" customHeight="1">
      <c r="B2321" s="35"/>
      <c r="C2321" s="30"/>
    </row>
    <row r="2322" spans="2:3" ht="14.25" hidden="1" customHeight="1">
      <c r="B2322" s="35"/>
      <c r="C2322" s="30"/>
    </row>
    <row r="2323" spans="2:3" ht="14.25" hidden="1" customHeight="1">
      <c r="B2323" s="35"/>
      <c r="C2323" s="30"/>
    </row>
    <row r="2324" spans="2:3" ht="14.25" hidden="1" customHeight="1">
      <c r="B2324" s="35"/>
      <c r="C2324" s="30"/>
    </row>
    <row r="2325" spans="2:3" ht="14.25" hidden="1" customHeight="1">
      <c r="B2325" s="35"/>
      <c r="C2325" s="30"/>
    </row>
    <row r="2326" spans="2:3" ht="14.25" hidden="1" customHeight="1">
      <c r="B2326" s="35"/>
      <c r="C2326" s="30"/>
    </row>
    <row r="2327" spans="2:3" ht="14.25" hidden="1" customHeight="1">
      <c r="B2327" s="35"/>
      <c r="C2327" s="30"/>
    </row>
    <row r="2328" spans="2:3" ht="14.25" hidden="1" customHeight="1">
      <c r="B2328" s="35"/>
      <c r="C2328" s="30"/>
    </row>
    <row r="2329" spans="2:3" ht="14.25" hidden="1" customHeight="1">
      <c r="B2329" s="35"/>
      <c r="C2329" s="30"/>
    </row>
    <row r="2330" spans="2:3" ht="14.25" hidden="1" customHeight="1">
      <c r="B2330" s="35"/>
      <c r="C2330" s="30"/>
    </row>
    <row r="2331" spans="2:3" ht="14.25" hidden="1" customHeight="1">
      <c r="B2331" s="35"/>
      <c r="C2331" s="30"/>
    </row>
    <row r="2332" spans="2:3" ht="14.25" hidden="1" customHeight="1">
      <c r="B2332" s="35"/>
      <c r="C2332" s="30"/>
    </row>
    <row r="2333" spans="2:3" ht="14.25" hidden="1" customHeight="1">
      <c r="B2333" s="35"/>
      <c r="C2333" s="30"/>
    </row>
    <row r="2334" spans="2:3" ht="14.25" hidden="1" customHeight="1">
      <c r="B2334" s="35"/>
      <c r="C2334" s="30"/>
    </row>
    <row r="2335" spans="2:3" ht="14.25" hidden="1" customHeight="1">
      <c r="B2335" s="35"/>
      <c r="C2335" s="30"/>
    </row>
    <row r="2336" spans="2:3" ht="14.25" hidden="1" customHeight="1">
      <c r="B2336" s="35"/>
      <c r="C2336" s="30"/>
    </row>
    <row r="2337" spans="2:3" ht="14.25" hidden="1" customHeight="1">
      <c r="B2337" s="35"/>
      <c r="C2337" s="30"/>
    </row>
    <row r="2338" spans="2:3" ht="14.25" hidden="1" customHeight="1">
      <c r="B2338" s="35"/>
      <c r="C2338" s="30"/>
    </row>
    <row r="2339" spans="2:3" ht="14.25" hidden="1" customHeight="1">
      <c r="B2339" s="35"/>
      <c r="C2339" s="30"/>
    </row>
    <row r="2340" spans="2:3" ht="14.25" hidden="1" customHeight="1">
      <c r="B2340" s="35"/>
      <c r="C2340" s="30"/>
    </row>
    <row r="2341" spans="2:3" ht="14.25" hidden="1" customHeight="1">
      <c r="B2341" s="35"/>
      <c r="C2341" s="30"/>
    </row>
    <row r="2342" spans="2:3" ht="14.25" hidden="1" customHeight="1">
      <c r="B2342" s="35"/>
      <c r="C2342" s="30"/>
    </row>
    <row r="2343" spans="2:3" ht="14.25" hidden="1" customHeight="1">
      <c r="B2343" s="35"/>
      <c r="C2343" s="30"/>
    </row>
    <row r="2344" spans="2:3" ht="14.25" hidden="1" customHeight="1">
      <c r="B2344" s="35"/>
      <c r="C2344" s="30"/>
    </row>
    <row r="2345" spans="2:3" ht="14.25" hidden="1" customHeight="1">
      <c r="B2345" s="35"/>
      <c r="C2345" s="30"/>
    </row>
    <row r="2346" spans="2:3" ht="14.25" hidden="1" customHeight="1">
      <c r="B2346" s="35"/>
      <c r="C2346" s="30"/>
    </row>
    <row r="2347" spans="2:3" ht="14.25" hidden="1" customHeight="1">
      <c r="B2347" s="35"/>
      <c r="C2347" s="30"/>
    </row>
    <row r="2348" spans="2:3" ht="14.25" hidden="1" customHeight="1">
      <c r="B2348" s="35"/>
      <c r="C2348" s="30"/>
    </row>
    <row r="2349" spans="2:3" ht="14.25" hidden="1" customHeight="1">
      <c r="B2349" s="35"/>
      <c r="C2349" s="30"/>
    </row>
    <row r="2350" spans="2:3" ht="14.25" hidden="1" customHeight="1">
      <c r="B2350" s="35"/>
      <c r="C2350" s="30"/>
    </row>
    <row r="2351" spans="2:3" ht="14.25" hidden="1" customHeight="1">
      <c r="B2351" s="35"/>
      <c r="C2351" s="30"/>
    </row>
    <row r="2352" spans="2:3" ht="14.25" hidden="1" customHeight="1">
      <c r="B2352" s="35"/>
      <c r="C2352" s="30"/>
    </row>
    <row r="2353" spans="2:3" ht="14.25" hidden="1" customHeight="1">
      <c r="B2353" s="35"/>
      <c r="C2353" s="30"/>
    </row>
    <row r="2354" spans="2:3" ht="14.25" hidden="1" customHeight="1">
      <c r="B2354" s="35"/>
      <c r="C2354" s="30"/>
    </row>
    <row r="2355" spans="2:3" ht="14.25" hidden="1" customHeight="1">
      <c r="B2355" s="35"/>
      <c r="C2355" s="30"/>
    </row>
    <row r="2356" spans="2:3" ht="14.25" hidden="1" customHeight="1">
      <c r="B2356" s="35"/>
      <c r="C2356" s="30"/>
    </row>
    <row r="2357" spans="2:3" ht="14.25" hidden="1" customHeight="1">
      <c r="B2357" s="35"/>
      <c r="C2357" s="30"/>
    </row>
    <row r="2358" spans="2:3" ht="14.25" hidden="1" customHeight="1">
      <c r="B2358" s="35"/>
      <c r="C2358" s="30"/>
    </row>
    <row r="2359" spans="2:3" ht="14.25" hidden="1" customHeight="1">
      <c r="B2359" s="35"/>
      <c r="C2359" s="30"/>
    </row>
    <row r="2360" spans="2:3" ht="14.25" hidden="1" customHeight="1">
      <c r="B2360" s="35"/>
      <c r="C2360" s="30"/>
    </row>
    <row r="2361" spans="2:3" ht="14.25" hidden="1" customHeight="1">
      <c r="B2361" s="35"/>
      <c r="C2361" s="30"/>
    </row>
    <row r="2362" spans="2:3" ht="14.25" hidden="1" customHeight="1">
      <c r="B2362" s="35"/>
      <c r="C2362" s="30"/>
    </row>
    <row r="2363" spans="2:3" ht="14.25" hidden="1" customHeight="1">
      <c r="B2363" s="35"/>
      <c r="C2363" s="30"/>
    </row>
    <row r="2364" spans="2:3" ht="14.25" hidden="1" customHeight="1">
      <c r="B2364" s="35"/>
      <c r="C2364" s="30"/>
    </row>
    <row r="2365" spans="2:3" ht="14.25" hidden="1" customHeight="1">
      <c r="B2365" s="35"/>
      <c r="C2365" s="30"/>
    </row>
    <row r="2366" spans="2:3" ht="14.25" hidden="1" customHeight="1">
      <c r="B2366" s="35"/>
      <c r="C2366" s="30"/>
    </row>
    <row r="2367" spans="2:3" ht="14.25" hidden="1" customHeight="1">
      <c r="B2367" s="35"/>
      <c r="C2367" s="30"/>
    </row>
    <row r="2368" spans="2:3" ht="14.25" hidden="1" customHeight="1">
      <c r="B2368" s="35"/>
      <c r="C2368" s="30"/>
    </row>
    <row r="2369" spans="2:3" ht="14.25" hidden="1" customHeight="1">
      <c r="B2369" s="35"/>
      <c r="C2369" s="30"/>
    </row>
    <row r="2370" spans="2:3" ht="14.25" hidden="1" customHeight="1">
      <c r="B2370" s="35"/>
      <c r="C2370" s="30"/>
    </row>
    <row r="2371" spans="2:3" ht="14.25" hidden="1" customHeight="1">
      <c r="B2371" s="35"/>
      <c r="C2371" s="30"/>
    </row>
    <row r="2372" spans="2:3" ht="14.25" hidden="1" customHeight="1">
      <c r="B2372" s="35"/>
      <c r="C2372" s="30"/>
    </row>
    <row r="2373" spans="2:3" ht="14.25" hidden="1" customHeight="1">
      <c r="B2373" s="35"/>
      <c r="C2373" s="30"/>
    </row>
    <row r="2374" spans="2:3" ht="14.25" hidden="1" customHeight="1">
      <c r="B2374" s="35"/>
      <c r="C2374" s="30"/>
    </row>
    <row r="2375" spans="2:3" ht="14.25" hidden="1" customHeight="1">
      <c r="B2375" s="35"/>
      <c r="C2375" s="30"/>
    </row>
    <row r="2376" spans="2:3" ht="14.25" hidden="1" customHeight="1">
      <c r="B2376" s="35"/>
      <c r="C2376" s="30"/>
    </row>
    <row r="2377" spans="2:3" ht="14.25" hidden="1" customHeight="1">
      <c r="B2377" s="35"/>
      <c r="C2377" s="30"/>
    </row>
    <row r="2378" spans="2:3" ht="14.25" hidden="1" customHeight="1">
      <c r="B2378" s="35"/>
      <c r="C2378" s="30"/>
    </row>
    <row r="2379" spans="2:3" ht="14.25" hidden="1" customHeight="1">
      <c r="B2379" s="35"/>
      <c r="C2379" s="30"/>
    </row>
    <row r="2380" spans="2:3" ht="14.25" hidden="1" customHeight="1">
      <c r="B2380" s="35"/>
      <c r="C2380" s="30"/>
    </row>
    <row r="2381" spans="2:3" ht="14.25" hidden="1" customHeight="1">
      <c r="B2381" s="35"/>
      <c r="C2381" s="30"/>
    </row>
    <row r="2382" spans="2:3" ht="14.25" hidden="1" customHeight="1">
      <c r="B2382" s="35"/>
      <c r="C2382" s="30"/>
    </row>
    <row r="2383" spans="2:3" ht="14.25" hidden="1" customHeight="1">
      <c r="B2383" s="35"/>
      <c r="C2383" s="30"/>
    </row>
    <row r="2384" spans="2:3" ht="14.25" hidden="1" customHeight="1">
      <c r="B2384" s="35"/>
      <c r="C2384" s="30"/>
    </row>
    <row r="2385" spans="2:3" ht="14.25" hidden="1" customHeight="1">
      <c r="B2385" s="35"/>
      <c r="C2385" s="30"/>
    </row>
    <row r="2386" spans="2:3" ht="14.25" hidden="1" customHeight="1">
      <c r="B2386" s="35"/>
      <c r="C2386" s="30"/>
    </row>
    <row r="2387" spans="2:3" ht="14.25" hidden="1" customHeight="1">
      <c r="B2387" s="35"/>
      <c r="C2387" s="30"/>
    </row>
    <row r="2388" spans="2:3" ht="14.25" hidden="1" customHeight="1">
      <c r="B2388" s="35"/>
      <c r="C2388" s="30"/>
    </row>
    <row r="2389" spans="2:3" ht="14.25" hidden="1" customHeight="1">
      <c r="B2389" s="35"/>
      <c r="C2389" s="30"/>
    </row>
    <row r="2390" spans="2:3" ht="14.25" hidden="1" customHeight="1">
      <c r="B2390" s="35"/>
      <c r="C2390" s="30"/>
    </row>
    <row r="2391" spans="2:3" ht="14.25" hidden="1" customHeight="1">
      <c r="B2391" s="35"/>
      <c r="C2391" s="30"/>
    </row>
    <row r="2392" spans="2:3" ht="14.25" hidden="1" customHeight="1">
      <c r="B2392" s="35"/>
      <c r="C2392" s="30"/>
    </row>
    <row r="2393" spans="2:3" ht="14.25" hidden="1" customHeight="1">
      <c r="B2393" s="35"/>
      <c r="C2393" s="30"/>
    </row>
    <row r="2394" spans="2:3" ht="14.25" hidden="1" customHeight="1">
      <c r="B2394" s="35"/>
      <c r="C2394" s="30"/>
    </row>
    <row r="2395" spans="2:3" ht="14.25" hidden="1" customHeight="1">
      <c r="B2395" s="35"/>
      <c r="C2395" s="30"/>
    </row>
    <row r="2396" spans="2:3" ht="14.25" hidden="1" customHeight="1">
      <c r="B2396" s="35"/>
      <c r="C2396" s="30"/>
    </row>
    <row r="2397" spans="2:3" ht="14.25" hidden="1" customHeight="1">
      <c r="B2397" s="35"/>
      <c r="C2397" s="30"/>
    </row>
    <row r="2398" spans="2:3" ht="14.25" hidden="1" customHeight="1">
      <c r="B2398" s="35"/>
      <c r="C2398" s="30"/>
    </row>
    <row r="2399" spans="2:3" ht="14.25" hidden="1" customHeight="1">
      <c r="B2399" s="35"/>
      <c r="C2399" s="30"/>
    </row>
    <row r="2400" spans="2:3" ht="14.25" hidden="1" customHeight="1">
      <c r="B2400" s="35"/>
      <c r="C2400" s="30"/>
    </row>
    <row r="2401" spans="2:3" ht="14.25" hidden="1" customHeight="1">
      <c r="B2401" s="35"/>
      <c r="C2401" s="30"/>
    </row>
    <row r="2402" spans="2:3" ht="14.25" hidden="1" customHeight="1">
      <c r="B2402" s="35"/>
      <c r="C2402" s="30"/>
    </row>
    <row r="2403" spans="2:3" ht="14.25" hidden="1" customHeight="1">
      <c r="B2403" s="35"/>
      <c r="C2403" s="30"/>
    </row>
    <row r="2404" spans="2:3" ht="14.25" hidden="1" customHeight="1">
      <c r="B2404" s="35"/>
      <c r="C2404" s="30"/>
    </row>
    <row r="2405" spans="2:3" ht="14.25" hidden="1" customHeight="1">
      <c r="B2405" s="35"/>
      <c r="C2405" s="30"/>
    </row>
    <row r="2406" spans="2:3" ht="14.25" hidden="1" customHeight="1">
      <c r="B2406" s="35"/>
      <c r="C2406" s="30"/>
    </row>
    <row r="2407" spans="2:3" ht="14.25" hidden="1" customHeight="1">
      <c r="B2407" s="35"/>
      <c r="C2407" s="30"/>
    </row>
    <row r="2408" spans="2:3" ht="14.25" hidden="1" customHeight="1">
      <c r="B2408" s="35"/>
      <c r="C2408" s="30"/>
    </row>
    <row r="2409" spans="2:3" ht="14.25" hidden="1" customHeight="1">
      <c r="B2409" s="35"/>
      <c r="C2409" s="30"/>
    </row>
    <row r="2410" spans="2:3" ht="14.25" hidden="1" customHeight="1">
      <c r="B2410" s="35"/>
      <c r="C2410" s="30"/>
    </row>
    <row r="2411" spans="2:3" ht="14.25" hidden="1" customHeight="1">
      <c r="B2411" s="35"/>
      <c r="C2411" s="30"/>
    </row>
    <row r="2412" spans="2:3" ht="14.25" hidden="1" customHeight="1">
      <c r="B2412" s="35"/>
      <c r="C2412" s="30"/>
    </row>
    <row r="2413" spans="2:3" ht="14.25" hidden="1" customHeight="1">
      <c r="B2413" s="35"/>
      <c r="C2413" s="30"/>
    </row>
    <row r="2414" spans="2:3" ht="14.25" hidden="1" customHeight="1">
      <c r="B2414" s="35"/>
      <c r="C2414" s="30"/>
    </row>
    <row r="2415" spans="2:3" ht="14.25" hidden="1" customHeight="1">
      <c r="B2415" s="35"/>
      <c r="C2415" s="30"/>
    </row>
    <row r="2416" spans="2:3" ht="14.25" hidden="1" customHeight="1">
      <c r="B2416" s="35"/>
      <c r="C2416" s="30"/>
    </row>
    <row r="2417" spans="2:3" ht="14.25" hidden="1" customHeight="1">
      <c r="B2417" s="35"/>
      <c r="C2417" s="30"/>
    </row>
    <row r="2418" spans="2:3" ht="14.25" hidden="1" customHeight="1">
      <c r="B2418" s="35"/>
      <c r="C2418" s="30"/>
    </row>
    <row r="2419" spans="2:3" ht="14.25" hidden="1" customHeight="1">
      <c r="B2419" s="35"/>
      <c r="C2419" s="30"/>
    </row>
    <row r="2420" spans="2:3" ht="14.25" hidden="1" customHeight="1">
      <c r="B2420" s="35"/>
      <c r="C2420" s="30"/>
    </row>
    <row r="2421" spans="2:3" ht="14.25" hidden="1" customHeight="1">
      <c r="B2421" s="35"/>
      <c r="C2421" s="30"/>
    </row>
    <row r="2422" spans="2:3" ht="14.25" hidden="1" customHeight="1">
      <c r="B2422" s="35"/>
      <c r="C2422" s="30"/>
    </row>
    <row r="2423" spans="2:3" ht="14.25" hidden="1" customHeight="1">
      <c r="B2423" s="35"/>
      <c r="C2423" s="30"/>
    </row>
    <row r="2424" spans="2:3" ht="14.25" hidden="1" customHeight="1">
      <c r="B2424" s="35"/>
      <c r="C2424" s="30"/>
    </row>
    <row r="2425" spans="2:3" ht="14.25" hidden="1" customHeight="1">
      <c r="B2425" s="35"/>
      <c r="C2425" s="30"/>
    </row>
    <row r="2426" spans="2:3" ht="14.25" hidden="1" customHeight="1">
      <c r="B2426" s="35"/>
      <c r="C2426" s="30"/>
    </row>
    <row r="2427" spans="2:3" ht="14.25" hidden="1" customHeight="1">
      <c r="B2427" s="35"/>
      <c r="C2427" s="30"/>
    </row>
    <row r="2428" spans="2:3" ht="14.25" hidden="1" customHeight="1">
      <c r="B2428" s="35"/>
      <c r="C2428" s="30"/>
    </row>
    <row r="2429" spans="2:3" ht="14.25" hidden="1" customHeight="1">
      <c r="B2429" s="35"/>
      <c r="C2429" s="30"/>
    </row>
    <row r="2430" spans="2:3" ht="14.25" hidden="1" customHeight="1">
      <c r="B2430" s="35"/>
      <c r="C2430" s="30"/>
    </row>
    <row r="2431" spans="2:3" ht="14.25" hidden="1" customHeight="1">
      <c r="B2431" s="35"/>
      <c r="C2431" s="30"/>
    </row>
    <row r="2432" spans="2:3" ht="14.25" hidden="1" customHeight="1">
      <c r="B2432" s="35"/>
      <c r="C2432" s="30"/>
    </row>
    <row r="2433" spans="2:3" ht="14.25" hidden="1" customHeight="1">
      <c r="B2433" s="35"/>
      <c r="C2433" s="30"/>
    </row>
    <row r="2434" spans="2:3" ht="14.25" hidden="1" customHeight="1">
      <c r="B2434" s="35"/>
      <c r="C2434" s="30"/>
    </row>
    <row r="2435" spans="2:3" ht="14.25" hidden="1" customHeight="1">
      <c r="B2435" s="35"/>
      <c r="C2435" s="30"/>
    </row>
    <row r="2436" spans="2:3" ht="14.25" hidden="1" customHeight="1">
      <c r="B2436" s="35"/>
      <c r="C2436" s="30"/>
    </row>
    <row r="2437" spans="2:3" ht="14.25" hidden="1" customHeight="1">
      <c r="B2437" s="35"/>
      <c r="C2437" s="30"/>
    </row>
    <row r="2438" spans="2:3" ht="14.25" hidden="1" customHeight="1">
      <c r="B2438" s="35"/>
      <c r="C2438" s="30"/>
    </row>
    <row r="2439" spans="2:3" ht="14.25" hidden="1" customHeight="1">
      <c r="B2439" s="35"/>
      <c r="C2439" s="30"/>
    </row>
    <row r="2440" spans="2:3" ht="14.25" hidden="1" customHeight="1">
      <c r="B2440" s="35"/>
      <c r="C2440" s="30"/>
    </row>
    <row r="2441" spans="2:3" ht="14.25" hidden="1" customHeight="1">
      <c r="B2441" s="35"/>
      <c r="C2441" s="30"/>
    </row>
    <row r="2442" spans="2:3" ht="14.25" hidden="1" customHeight="1">
      <c r="B2442" s="35"/>
      <c r="C2442" s="30"/>
    </row>
    <row r="2443" spans="2:3" ht="14.25" hidden="1" customHeight="1">
      <c r="B2443" s="35"/>
      <c r="C2443" s="30"/>
    </row>
    <row r="2444" spans="2:3" ht="14.25" hidden="1" customHeight="1">
      <c r="B2444" s="35"/>
      <c r="C2444" s="30"/>
    </row>
    <row r="2445" spans="2:3" ht="14.25" hidden="1" customHeight="1">
      <c r="B2445" s="35"/>
      <c r="C2445" s="30"/>
    </row>
    <row r="2446" spans="2:3" ht="14.25" hidden="1" customHeight="1">
      <c r="B2446" s="35"/>
      <c r="C2446" s="30"/>
    </row>
    <row r="2447" spans="2:3" ht="14.25" hidden="1" customHeight="1">
      <c r="B2447" s="35"/>
      <c r="C2447" s="30"/>
    </row>
    <row r="2448" spans="2:3" ht="14.25" hidden="1" customHeight="1">
      <c r="B2448" s="35"/>
      <c r="C2448" s="30"/>
    </row>
    <row r="2449" spans="2:3" ht="14.25" hidden="1" customHeight="1">
      <c r="B2449" s="35"/>
      <c r="C2449" s="30"/>
    </row>
    <row r="2450" spans="2:3" ht="14.25" hidden="1" customHeight="1">
      <c r="B2450" s="35"/>
      <c r="C2450" s="30"/>
    </row>
    <row r="2451" spans="2:3" ht="14.25" hidden="1" customHeight="1">
      <c r="B2451" s="35"/>
      <c r="C2451" s="30"/>
    </row>
    <row r="2452" spans="2:3" ht="14.25" hidden="1" customHeight="1">
      <c r="B2452" s="35"/>
      <c r="C2452" s="30"/>
    </row>
    <row r="2453" spans="2:3" ht="14.25" hidden="1" customHeight="1">
      <c r="B2453" s="35"/>
      <c r="C2453" s="30"/>
    </row>
    <row r="2454" spans="2:3" ht="14.25" hidden="1" customHeight="1">
      <c r="B2454" s="35"/>
      <c r="C2454" s="30"/>
    </row>
    <row r="2455" spans="2:3" ht="14.25" hidden="1" customHeight="1">
      <c r="B2455" s="35"/>
      <c r="C2455" s="30"/>
    </row>
    <row r="2456" spans="2:3" ht="14.25" hidden="1" customHeight="1">
      <c r="B2456" s="35"/>
      <c r="C2456" s="30"/>
    </row>
    <row r="2457" spans="2:3" ht="14.25" hidden="1" customHeight="1">
      <c r="B2457" s="35"/>
      <c r="C2457" s="30"/>
    </row>
    <row r="2458" spans="2:3" ht="14.25" hidden="1" customHeight="1">
      <c r="B2458" s="35"/>
      <c r="C2458" s="30"/>
    </row>
    <row r="2459" spans="2:3" ht="14.25" hidden="1" customHeight="1">
      <c r="B2459" s="35"/>
      <c r="C2459" s="30"/>
    </row>
    <row r="2460" spans="2:3" ht="14.25" hidden="1" customHeight="1">
      <c r="B2460" s="35"/>
      <c r="C2460" s="30"/>
    </row>
    <row r="2461" spans="2:3" ht="14.25" hidden="1" customHeight="1">
      <c r="B2461" s="35"/>
      <c r="C2461" s="30"/>
    </row>
    <row r="2462" spans="2:3" ht="14.25" hidden="1" customHeight="1">
      <c r="B2462" s="35"/>
      <c r="C2462" s="30"/>
    </row>
    <row r="2463" spans="2:3" ht="14.25" hidden="1" customHeight="1">
      <c r="B2463" s="35"/>
      <c r="C2463" s="30"/>
    </row>
    <row r="2464" spans="2:3" ht="14.25" hidden="1" customHeight="1">
      <c r="B2464" s="35"/>
      <c r="C2464" s="30"/>
    </row>
    <row r="2465" spans="2:3" ht="14.25" hidden="1" customHeight="1">
      <c r="B2465" s="35"/>
      <c r="C2465" s="30"/>
    </row>
    <row r="2466" spans="2:3" ht="14.25" hidden="1" customHeight="1">
      <c r="B2466" s="35"/>
      <c r="C2466" s="30"/>
    </row>
    <row r="2467" spans="2:3" ht="14.25" hidden="1" customHeight="1">
      <c r="B2467" s="35"/>
      <c r="C2467" s="30"/>
    </row>
    <row r="2468" spans="2:3" ht="14.25" hidden="1" customHeight="1">
      <c r="B2468" s="35"/>
      <c r="C2468" s="30"/>
    </row>
    <row r="2469" spans="2:3" ht="14.25" hidden="1" customHeight="1">
      <c r="B2469" s="35"/>
      <c r="C2469" s="30"/>
    </row>
    <row r="2470" spans="2:3" ht="14.25" hidden="1" customHeight="1">
      <c r="B2470" s="35"/>
      <c r="C2470" s="30"/>
    </row>
    <row r="2471" spans="2:3" ht="14.25" hidden="1" customHeight="1">
      <c r="B2471" s="35"/>
      <c r="C2471" s="30"/>
    </row>
    <row r="2472" spans="2:3" ht="14.25" hidden="1" customHeight="1">
      <c r="B2472" s="35"/>
      <c r="C2472" s="30"/>
    </row>
    <row r="2473" spans="2:3" ht="14.25" hidden="1" customHeight="1">
      <c r="B2473" s="35"/>
      <c r="C2473" s="30"/>
    </row>
    <row r="2474" spans="2:3" ht="14.25" hidden="1" customHeight="1">
      <c r="B2474" s="35"/>
      <c r="C2474" s="30"/>
    </row>
    <row r="2475" spans="2:3" ht="14.25" hidden="1" customHeight="1">
      <c r="B2475" s="35"/>
      <c r="C2475" s="30"/>
    </row>
    <row r="2476" spans="2:3" ht="14.25" hidden="1" customHeight="1">
      <c r="B2476" s="35"/>
      <c r="C2476" s="30"/>
    </row>
    <row r="2477" spans="2:3" ht="14.25" hidden="1" customHeight="1">
      <c r="B2477" s="35"/>
      <c r="C2477" s="30"/>
    </row>
    <row r="2478" spans="2:3" ht="14.25" hidden="1" customHeight="1">
      <c r="B2478" s="35"/>
      <c r="C2478" s="30"/>
    </row>
    <row r="2479" spans="2:3" ht="14.25" hidden="1" customHeight="1">
      <c r="B2479" s="35"/>
      <c r="C2479" s="30"/>
    </row>
    <row r="2480" spans="2:3" ht="14.25" hidden="1" customHeight="1">
      <c r="B2480" s="35"/>
      <c r="C2480" s="30"/>
    </row>
    <row r="2481" spans="2:3" ht="14.25" hidden="1" customHeight="1">
      <c r="B2481" s="35"/>
      <c r="C2481" s="30"/>
    </row>
    <row r="2482" spans="2:3" ht="14.25" hidden="1" customHeight="1">
      <c r="B2482" s="35"/>
      <c r="C2482" s="30"/>
    </row>
    <row r="2483" spans="2:3" ht="14.25" hidden="1" customHeight="1">
      <c r="B2483" s="35"/>
      <c r="C2483" s="30"/>
    </row>
    <row r="2484" spans="2:3" ht="14.25" hidden="1" customHeight="1">
      <c r="B2484" s="35"/>
      <c r="C2484" s="30"/>
    </row>
    <row r="2485" spans="2:3" ht="14.25" hidden="1" customHeight="1">
      <c r="B2485" s="35"/>
      <c r="C2485" s="30"/>
    </row>
  </sheetData>
  <customSheetViews>
    <customSheetView guid="{9658BFCB-F494-4EC4-95C2-C125FDE12354}" scale="80" showGridLines="0" hiddenColumns="1">
      <selection activeCell="B3" sqref="B3"/>
      <pageMargins left="0" right="0" top="0" bottom="0" header="0" footer="0"/>
      <pageSetup paperSize="9" orientation="portrait" r:id="rId1"/>
      <headerFooter alignWithMargins="0"/>
    </customSheetView>
  </customSheetViews>
  <mergeCells count="3">
    <mergeCell ref="B8:C8"/>
    <mergeCell ref="B26:K27"/>
    <mergeCell ref="E23:H23"/>
  </mergeCells>
  <pageMargins left="0" right="0" top="0" bottom="0" header="0" footer="0"/>
  <pageSetup paperSize="9" orientation="portrait" r:id="rId2"/>
  <headerFooter alignWithMargins="0"/>
  <ignoredErrors>
    <ignoredError sqref="G16:G17 G14 G1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F588D-AC17-473D-941C-192353A04EC6}">
  <sheetPr>
    <tabColor theme="8" tint="0.39997558519241921"/>
  </sheetPr>
  <dimension ref="A1:V33"/>
  <sheetViews>
    <sheetView topLeftCell="A3" zoomScale="130" zoomScaleNormal="130" workbookViewId="0">
      <selection activeCell="V33" sqref="V33"/>
    </sheetView>
  </sheetViews>
  <sheetFormatPr defaultColWidth="0" defaultRowHeight="12.75" customHeight="1" zeroHeight="1"/>
  <cols>
    <col min="1" max="1" width="7.85546875" style="49" customWidth="1"/>
    <col min="2" max="22" width="9.140625" style="49" customWidth="1"/>
    <col min="23" max="16384" width="9.140625" style="18" hidden="1"/>
  </cols>
  <sheetData>
    <row r="1" spans="1:22" ht="15.75" customHeight="1">
      <c r="A1" s="50"/>
      <c r="B1" s="50"/>
      <c r="C1" s="50"/>
      <c r="D1" s="50"/>
      <c r="E1" s="50"/>
      <c r="F1" s="50"/>
      <c r="G1" s="50"/>
      <c r="H1" s="50"/>
      <c r="I1" s="50"/>
      <c r="J1" s="50"/>
      <c r="K1" s="50"/>
      <c r="L1" s="50"/>
      <c r="M1" s="50"/>
      <c r="N1" s="50"/>
      <c r="O1" s="50"/>
      <c r="P1" s="50"/>
      <c r="Q1" s="50"/>
      <c r="R1" s="50"/>
      <c r="S1" s="50"/>
      <c r="T1" s="50"/>
      <c r="U1" s="50"/>
      <c r="V1" s="50"/>
    </row>
    <row r="2" spans="1:22" ht="12.75" customHeight="1">
      <c r="A2" s="50"/>
      <c r="B2" s="51"/>
      <c r="C2" s="51"/>
      <c r="D2" s="51"/>
      <c r="E2" s="51"/>
      <c r="F2" s="51"/>
      <c r="G2" s="51"/>
      <c r="H2" s="51"/>
      <c r="I2" s="51"/>
      <c r="J2" s="51"/>
      <c r="K2" s="51"/>
      <c r="L2" s="51"/>
      <c r="M2" s="51"/>
      <c r="N2" s="51"/>
      <c r="O2" s="51"/>
      <c r="P2" s="51"/>
      <c r="Q2" s="51"/>
      <c r="R2" s="51"/>
      <c r="S2" s="51"/>
      <c r="T2" s="51"/>
      <c r="U2" s="51"/>
      <c r="V2" s="50"/>
    </row>
    <row r="3" spans="1:22" ht="12.75" customHeight="1">
      <c r="A3" s="50"/>
      <c r="B3" s="275" t="s">
        <v>115</v>
      </c>
      <c r="C3" s="275"/>
      <c r="D3" s="275"/>
      <c r="E3" s="275"/>
      <c r="F3" s="275"/>
      <c r="G3" s="275"/>
      <c r="H3" s="275"/>
      <c r="I3" s="275"/>
      <c r="J3" s="275"/>
      <c r="K3" s="275"/>
      <c r="L3" s="275"/>
      <c r="M3" s="275"/>
      <c r="N3" s="275"/>
      <c r="O3" s="275"/>
      <c r="P3" s="275"/>
      <c r="Q3" s="275"/>
      <c r="R3" s="275"/>
      <c r="S3" s="275"/>
      <c r="T3" s="275"/>
      <c r="U3" s="275"/>
      <c r="V3" s="50"/>
    </row>
    <row r="4" spans="1:22" ht="12.75" customHeight="1">
      <c r="A4" s="50"/>
      <c r="B4" s="275"/>
      <c r="C4" s="275"/>
      <c r="D4" s="275"/>
      <c r="E4" s="275"/>
      <c r="F4" s="275"/>
      <c r="G4" s="275"/>
      <c r="H4" s="275"/>
      <c r="I4" s="275"/>
      <c r="J4" s="275"/>
      <c r="K4" s="275"/>
      <c r="L4" s="275"/>
      <c r="M4" s="275"/>
      <c r="N4" s="275"/>
      <c r="O4" s="275"/>
      <c r="P4" s="275"/>
      <c r="Q4" s="275"/>
      <c r="R4" s="275"/>
      <c r="S4" s="275"/>
      <c r="T4" s="275"/>
      <c r="U4" s="275"/>
      <c r="V4" s="50"/>
    </row>
    <row r="5" spans="1:22" ht="12.75" customHeight="1">
      <c r="A5" s="50"/>
      <c r="B5" s="275"/>
      <c r="C5" s="275"/>
      <c r="D5" s="275"/>
      <c r="E5" s="275"/>
      <c r="F5" s="275"/>
      <c r="G5" s="275"/>
      <c r="H5" s="275"/>
      <c r="I5" s="275"/>
      <c r="J5" s="275"/>
      <c r="K5" s="275"/>
      <c r="L5" s="275"/>
      <c r="M5" s="275"/>
      <c r="N5" s="275"/>
      <c r="O5" s="275"/>
      <c r="P5" s="275"/>
      <c r="Q5" s="275"/>
      <c r="R5" s="275"/>
      <c r="S5" s="275"/>
      <c r="T5" s="275"/>
      <c r="U5" s="275"/>
      <c r="V5" s="50"/>
    </row>
    <row r="6" spans="1:22" ht="45" customHeight="1">
      <c r="A6" s="50"/>
      <c r="B6" s="275"/>
      <c r="C6" s="275"/>
      <c r="D6" s="275"/>
      <c r="E6" s="275"/>
      <c r="F6" s="275"/>
      <c r="G6" s="275"/>
      <c r="H6" s="275"/>
      <c r="I6" s="275"/>
      <c r="J6" s="275"/>
      <c r="K6" s="275"/>
      <c r="L6" s="275"/>
      <c r="M6" s="275"/>
      <c r="N6" s="275"/>
      <c r="O6" s="275"/>
      <c r="P6" s="275"/>
      <c r="Q6" s="275"/>
      <c r="R6" s="275"/>
      <c r="S6" s="275"/>
      <c r="T6" s="275"/>
      <c r="U6" s="275"/>
      <c r="V6" s="50"/>
    </row>
    <row r="7" spans="1:22" ht="12.75" customHeight="1">
      <c r="A7" s="50"/>
      <c r="B7" s="275"/>
      <c r="C7" s="275"/>
      <c r="D7" s="275"/>
      <c r="E7" s="275"/>
      <c r="F7" s="275"/>
      <c r="G7" s="275"/>
      <c r="H7" s="275"/>
      <c r="I7" s="275"/>
      <c r="J7" s="275"/>
      <c r="K7" s="275"/>
      <c r="L7" s="275"/>
      <c r="M7" s="275"/>
      <c r="N7" s="275"/>
      <c r="O7" s="275"/>
      <c r="P7" s="275"/>
      <c r="Q7" s="275"/>
      <c r="R7" s="275"/>
      <c r="S7" s="275"/>
      <c r="T7" s="275"/>
      <c r="U7" s="275"/>
      <c r="V7" s="50"/>
    </row>
    <row r="8" spans="1:22" ht="12.75" customHeight="1">
      <c r="A8" s="50"/>
      <c r="B8" s="275"/>
      <c r="C8" s="275"/>
      <c r="D8" s="275"/>
      <c r="E8" s="275"/>
      <c r="F8" s="275"/>
      <c r="G8" s="275"/>
      <c r="H8" s="275"/>
      <c r="I8" s="275"/>
      <c r="J8" s="275"/>
      <c r="K8" s="275"/>
      <c r="L8" s="275"/>
      <c r="M8" s="275"/>
      <c r="N8" s="275"/>
      <c r="O8" s="275"/>
      <c r="P8" s="275"/>
      <c r="Q8" s="275"/>
      <c r="R8" s="275"/>
      <c r="S8" s="275"/>
      <c r="T8" s="275"/>
      <c r="U8" s="275"/>
      <c r="V8" s="50"/>
    </row>
    <row r="9" spans="1:22" ht="12.75" customHeight="1">
      <c r="A9" s="50"/>
      <c r="B9" s="275"/>
      <c r="C9" s="275"/>
      <c r="D9" s="275"/>
      <c r="E9" s="275"/>
      <c r="F9" s="275"/>
      <c r="G9" s="275"/>
      <c r="H9" s="275"/>
      <c r="I9" s="275"/>
      <c r="J9" s="275"/>
      <c r="K9" s="275"/>
      <c r="L9" s="275"/>
      <c r="M9" s="275"/>
      <c r="N9" s="275"/>
      <c r="O9" s="275"/>
      <c r="P9" s="275"/>
      <c r="Q9" s="275"/>
      <c r="R9" s="275"/>
      <c r="S9" s="275"/>
      <c r="T9" s="275"/>
      <c r="U9" s="275"/>
      <c r="V9" s="50"/>
    </row>
    <row r="10" spans="1:22" ht="12.75" customHeight="1">
      <c r="A10" s="50"/>
      <c r="B10" s="275"/>
      <c r="C10" s="275"/>
      <c r="D10" s="275"/>
      <c r="E10" s="275"/>
      <c r="F10" s="275"/>
      <c r="G10" s="275"/>
      <c r="H10" s="275"/>
      <c r="I10" s="275"/>
      <c r="J10" s="275"/>
      <c r="K10" s="275"/>
      <c r="L10" s="275"/>
      <c r="M10" s="275"/>
      <c r="N10" s="275"/>
      <c r="O10" s="275"/>
      <c r="P10" s="275"/>
      <c r="Q10" s="275"/>
      <c r="R10" s="275"/>
      <c r="S10" s="275"/>
      <c r="T10" s="275"/>
      <c r="U10" s="275"/>
      <c r="V10" s="50"/>
    </row>
    <row r="11" spans="1:22" ht="12.75" customHeight="1">
      <c r="A11" s="50"/>
      <c r="B11" s="275"/>
      <c r="C11" s="275"/>
      <c r="D11" s="275"/>
      <c r="E11" s="275"/>
      <c r="F11" s="275"/>
      <c r="G11" s="275"/>
      <c r="H11" s="275"/>
      <c r="I11" s="275"/>
      <c r="J11" s="275"/>
      <c r="K11" s="275"/>
      <c r="L11" s="275"/>
      <c r="M11" s="275"/>
      <c r="N11" s="275"/>
      <c r="O11" s="275"/>
      <c r="P11" s="275"/>
      <c r="Q11" s="275"/>
      <c r="R11" s="275"/>
      <c r="S11" s="275"/>
      <c r="T11" s="275"/>
      <c r="U11" s="275"/>
      <c r="V11" s="50"/>
    </row>
    <row r="12" spans="1:22" ht="12.75" customHeight="1">
      <c r="A12" s="50"/>
      <c r="B12" s="275"/>
      <c r="C12" s="275"/>
      <c r="D12" s="275"/>
      <c r="E12" s="275"/>
      <c r="F12" s="275"/>
      <c r="G12" s="275"/>
      <c r="H12" s="275"/>
      <c r="I12" s="275"/>
      <c r="J12" s="275"/>
      <c r="K12" s="275"/>
      <c r="L12" s="275"/>
      <c r="M12" s="275"/>
      <c r="N12" s="275"/>
      <c r="O12" s="275"/>
      <c r="P12" s="275"/>
      <c r="Q12" s="275"/>
      <c r="R12" s="275"/>
      <c r="S12" s="275"/>
      <c r="T12" s="275"/>
      <c r="U12" s="275"/>
      <c r="V12" s="50"/>
    </row>
    <row r="13" spans="1:22" ht="12.75" customHeight="1">
      <c r="A13" s="50"/>
      <c r="B13" s="275"/>
      <c r="C13" s="275"/>
      <c r="D13" s="275"/>
      <c r="E13" s="275"/>
      <c r="F13" s="275"/>
      <c r="G13" s="275"/>
      <c r="H13" s="275"/>
      <c r="I13" s="275"/>
      <c r="J13" s="275"/>
      <c r="K13" s="275"/>
      <c r="L13" s="275"/>
      <c r="M13" s="275"/>
      <c r="N13" s="275"/>
      <c r="O13" s="275"/>
      <c r="P13" s="275"/>
      <c r="Q13" s="275"/>
      <c r="R13" s="275"/>
      <c r="S13" s="275"/>
      <c r="T13" s="275"/>
      <c r="U13" s="275"/>
      <c r="V13" s="50"/>
    </row>
    <row r="14" spans="1:22" ht="12.75" customHeight="1">
      <c r="A14" s="50"/>
      <c r="B14" s="275"/>
      <c r="C14" s="275"/>
      <c r="D14" s="275"/>
      <c r="E14" s="275"/>
      <c r="F14" s="275"/>
      <c r="G14" s="275"/>
      <c r="H14" s="275"/>
      <c r="I14" s="275"/>
      <c r="J14" s="275"/>
      <c r="K14" s="275"/>
      <c r="L14" s="275"/>
      <c r="M14" s="275"/>
      <c r="N14" s="275"/>
      <c r="O14" s="275"/>
      <c r="P14" s="275"/>
      <c r="Q14" s="275"/>
      <c r="R14" s="275"/>
      <c r="S14" s="275"/>
      <c r="T14" s="275"/>
      <c r="U14" s="275"/>
      <c r="V14" s="50"/>
    </row>
    <row r="15" spans="1:22" ht="12.75" customHeight="1">
      <c r="A15" s="50"/>
      <c r="B15" s="275"/>
      <c r="C15" s="275"/>
      <c r="D15" s="275"/>
      <c r="E15" s="275"/>
      <c r="F15" s="275"/>
      <c r="G15" s="275"/>
      <c r="H15" s="275"/>
      <c r="I15" s="275"/>
      <c r="J15" s="275"/>
      <c r="K15" s="275"/>
      <c r="L15" s="275"/>
      <c r="M15" s="275"/>
      <c r="N15" s="275"/>
      <c r="O15" s="275"/>
      <c r="P15" s="275"/>
      <c r="Q15" s="275"/>
      <c r="R15" s="275"/>
      <c r="S15" s="275"/>
      <c r="T15" s="275"/>
      <c r="U15" s="275"/>
      <c r="V15" s="50"/>
    </row>
    <row r="16" spans="1:22" ht="12.75" customHeight="1">
      <c r="A16" s="50"/>
      <c r="B16" s="275"/>
      <c r="C16" s="275"/>
      <c r="D16" s="275"/>
      <c r="E16" s="275"/>
      <c r="F16" s="275"/>
      <c r="G16" s="275"/>
      <c r="H16" s="275"/>
      <c r="I16" s="275"/>
      <c r="J16" s="275"/>
      <c r="K16" s="275"/>
      <c r="L16" s="275"/>
      <c r="M16" s="275"/>
      <c r="N16" s="275"/>
      <c r="O16" s="275"/>
      <c r="P16" s="275"/>
      <c r="Q16" s="275"/>
      <c r="R16" s="275"/>
      <c r="S16" s="275"/>
      <c r="T16" s="275"/>
      <c r="U16" s="275"/>
      <c r="V16" s="50"/>
    </row>
    <row r="17" spans="1:22" ht="12.75" customHeight="1">
      <c r="A17" s="50"/>
      <c r="B17" s="275"/>
      <c r="C17" s="275"/>
      <c r="D17" s="275"/>
      <c r="E17" s="275"/>
      <c r="F17" s="275"/>
      <c r="G17" s="275"/>
      <c r="H17" s="275"/>
      <c r="I17" s="275"/>
      <c r="J17" s="275"/>
      <c r="K17" s="275"/>
      <c r="L17" s="275"/>
      <c r="M17" s="275"/>
      <c r="N17" s="275"/>
      <c r="O17" s="275"/>
      <c r="P17" s="275"/>
      <c r="Q17" s="275"/>
      <c r="R17" s="275"/>
      <c r="S17" s="275"/>
      <c r="T17" s="275"/>
      <c r="U17" s="275"/>
      <c r="V17" s="50"/>
    </row>
    <row r="18" spans="1:22" ht="12.75" customHeight="1">
      <c r="A18" s="50"/>
      <c r="B18" s="275"/>
      <c r="C18" s="275"/>
      <c r="D18" s="275"/>
      <c r="E18" s="275"/>
      <c r="F18" s="275"/>
      <c r="G18" s="275"/>
      <c r="H18" s="275"/>
      <c r="I18" s="275"/>
      <c r="J18" s="275"/>
      <c r="K18" s="275"/>
      <c r="L18" s="275"/>
      <c r="M18" s="275"/>
      <c r="N18" s="275"/>
      <c r="O18" s="275"/>
      <c r="P18" s="275"/>
      <c r="Q18" s="275"/>
      <c r="R18" s="275"/>
      <c r="S18" s="275"/>
      <c r="T18" s="275"/>
      <c r="U18" s="275"/>
      <c r="V18" s="50"/>
    </row>
    <row r="19" spans="1:22" ht="12.75" customHeight="1">
      <c r="A19" s="50"/>
      <c r="B19" s="275"/>
      <c r="C19" s="275"/>
      <c r="D19" s="275"/>
      <c r="E19" s="275"/>
      <c r="F19" s="275"/>
      <c r="G19" s="275"/>
      <c r="H19" s="275"/>
      <c r="I19" s="275"/>
      <c r="J19" s="275"/>
      <c r="K19" s="275"/>
      <c r="L19" s="275"/>
      <c r="M19" s="275"/>
      <c r="N19" s="275"/>
      <c r="O19" s="275"/>
      <c r="P19" s="275"/>
      <c r="Q19" s="275"/>
      <c r="R19" s="275"/>
      <c r="S19" s="275"/>
      <c r="T19" s="275"/>
      <c r="U19" s="275"/>
      <c r="V19" s="50"/>
    </row>
    <row r="20" spans="1:22" ht="12.75" customHeight="1">
      <c r="A20" s="50"/>
      <c r="B20" s="275"/>
      <c r="C20" s="275"/>
      <c r="D20" s="275"/>
      <c r="E20" s="275"/>
      <c r="F20" s="275"/>
      <c r="G20" s="275"/>
      <c r="H20" s="275"/>
      <c r="I20" s="275"/>
      <c r="J20" s="275"/>
      <c r="K20" s="275"/>
      <c r="L20" s="275"/>
      <c r="M20" s="275"/>
      <c r="N20" s="275"/>
      <c r="O20" s="275"/>
      <c r="P20" s="275"/>
      <c r="Q20" s="275"/>
      <c r="R20" s="275"/>
      <c r="S20" s="275"/>
      <c r="T20" s="275"/>
      <c r="U20" s="275"/>
      <c r="V20" s="50"/>
    </row>
    <row r="21" spans="1:22" ht="12.75" customHeight="1">
      <c r="A21" s="50"/>
      <c r="B21" s="275"/>
      <c r="C21" s="275"/>
      <c r="D21" s="275"/>
      <c r="E21" s="275"/>
      <c r="F21" s="275"/>
      <c r="G21" s="275"/>
      <c r="H21" s="275"/>
      <c r="I21" s="275"/>
      <c r="J21" s="275"/>
      <c r="K21" s="275"/>
      <c r="L21" s="275"/>
      <c r="M21" s="275"/>
      <c r="N21" s="275"/>
      <c r="O21" s="275"/>
      <c r="P21" s="275"/>
      <c r="Q21" s="275"/>
      <c r="R21" s="275"/>
      <c r="S21" s="275"/>
      <c r="T21" s="275"/>
      <c r="U21" s="275"/>
      <c r="V21" s="50"/>
    </row>
    <row r="22" spans="1:22" ht="12.75" customHeight="1">
      <c r="A22" s="50"/>
      <c r="B22" s="275"/>
      <c r="C22" s="275"/>
      <c r="D22" s="275"/>
      <c r="E22" s="275"/>
      <c r="F22" s="275"/>
      <c r="G22" s="275"/>
      <c r="H22" s="275"/>
      <c r="I22" s="275"/>
      <c r="J22" s="275"/>
      <c r="K22" s="275"/>
      <c r="L22" s="275"/>
      <c r="M22" s="275"/>
      <c r="N22" s="275"/>
      <c r="O22" s="275"/>
      <c r="P22" s="275"/>
      <c r="Q22" s="275"/>
      <c r="R22" s="275"/>
      <c r="S22" s="275"/>
      <c r="T22" s="275"/>
      <c r="U22" s="275"/>
      <c r="V22" s="50"/>
    </row>
    <row r="23" spans="1:22" ht="12.75" customHeight="1">
      <c r="A23" s="50"/>
      <c r="B23" s="275"/>
      <c r="C23" s="275"/>
      <c r="D23" s="275"/>
      <c r="E23" s="275"/>
      <c r="F23" s="275"/>
      <c r="G23" s="275"/>
      <c r="H23" s="275"/>
      <c r="I23" s="275"/>
      <c r="J23" s="275"/>
      <c r="K23" s="275"/>
      <c r="L23" s="275"/>
      <c r="M23" s="275"/>
      <c r="N23" s="275"/>
      <c r="O23" s="275"/>
      <c r="P23" s="275"/>
      <c r="Q23" s="275"/>
      <c r="R23" s="275"/>
      <c r="S23" s="275"/>
      <c r="T23" s="275"/>
      <c r="U23" s="275"/>
      <c r="V23" s="50"/>
    </row>
    <row r="24" spans="1:22" ht="12.75" customHeight="1">
      <c r="A24" s="50"/>
      <c r="B24" s="275"/>
      <c r="C24" s="275"/>
      <c r="D24" s="275"/>
      <c r="E24" s="275"/>
      <c r="F24" s="275"/>
      <c r="G24" s="275"/>
      <c r="H24" s="275"/>
      <c r="I24" s="275"/>
      <c r="J24" s="275"/>
      <c r="K24" s="275"/>
      <c r="L24" s="275"/>
      <c r="M24" s="275"/>
      <c r="N24" s="275"/>
      <c r="O24" s="275"/>
      <c r="P24" s="275"/>
      <c r="Q24" s="275"/>
      <c r="R24" s="275"/>
      <c r="S24" s="275"/>
      <c r="T24" s="275"/>
      <c r="U24" s="275"/>
      <c r="V24" s="50"/>
    </row>
    <row r="25" spans="1:22" ht="12.75" customHeight="1">
      <c r="A25" s="50"/>
      <c r="B25" s="275"/>
      <c r="C25" s="275"/>
      <c r="D25" s="275"/>
      <c r="E25" s="275"/>
      <c r="F25" s="275"/>
      <c r="G25" s="275"/>
      <c r="H25" s="275"/>
      <c r="I25" s="275"/>
      <c r="J25" s="275"/>
      <c r="K25" s="275"/>
      <c r="L25" s="275"/>
      <c r="M25" s="275"/>
      <c r="N25" s="275"/>
      <c r="O25" s="275"/>
      <c r="P25" s="275"/>
      <c r="Q25" s="275"/>
      <c r="R25" s="275"/>
      <c r="S25" s="275"/>
      <c r="T25" s="275"/>
      <c r="U25" s="275"/>
      <c r="V25" s="50"/>
    </row>
    <row r="26" spans="1:22">
      <c r="A26" s="50"/>
      <c r="B26" s="275"/>
      <c r="C26" s="275"/>
      <c r="D26" s="275"/>
      <c r="E26" s="275"/>
      <c r="F26" s="275"/>
      <c r="G26" s="275"/>
      <c r="H26" s="275"/>
      <c r="I26" s="275"/>
      <c r="J26" s="275"/>
      <c r="K26" s="275"/>
      <c r="L26" s="275"/>
      <c r="M26" s="275"/>
      <c r="N26" s="275"/>
      <c r="O26" s="275"/>
      <c r="P26" s="275"/>
      <c r="Q26" s="275"/>
      <c r="R26" s="275"/>
      <c r="S26" s="275"/>
      <c r="T26" s="275"/>
      <c r="U26" s="275"/>
      <c r="V26" s="50"/>
    </row>
    <row r="27" spans="1:22">
      <c r="A27" s="50"/>
      <c r="B27" s="275"/>
      <c r="C27" s="275"/>
      <c r="D27" s="275"/>
      <c r="E27" s="275"/>
      <c r="F27" s="275"/>
      <c r="G27" s="275"/>
      <c r="H27" s="275"/>
      <c r="I27" s="275"/>
      <c r="J27" s="275"/>
      <c r="K27" s="275"/>
      <c r="L27" s="275"/>
      <c r="M27" s="275"/>
      <c r="N27" s="275"/>
      <c r="O27" s="275"/>
      <c r="P27" s="275"/>
      <c r="Q27" s="275"/>
      <c r="R27" s="275"/>
      <c r="S27" s="275"/>
      <c r="T27" s="275"/>
      <c r="U27" s="275"/>
      <c r="V27" s="50"/>
    </row>
    <row r="28" spans="1:22">
      <c r="A28" s="50"/>
      <c r="B28" s="275"/>
      <c r="C28" s="275"/>
      <c r="D28" s="275"/>
      <c r="E28" s="275"/>
      <c r="F28" s="275"/>
      <c r="G28" s="275"/>
      <c r="H28" s="275"/>
      <c r="I28" s="275"/>
      <c r="J28" s="275"/>
      <c r="K28" s="275"/>
      <c r="L28" s="275"/>
      <c r="M28" s="275"/>
      <c r="N28" s="275"/>
      <c r="O28" s="275"/>
      <c r="P28" s="275"/>
      <c r="Q28" s="275"/>
      <c r="R28" s="275"/>
      <c r="S28" s="275"/>
      <c r="T28" s="275"/>
      <c r="U28" s="275"/>
      <c r="V28" s="50"/>
    </row>
    <row r="29" spans="1:22">
      <c r="A29" s="50"/>
      <c r="B29" s="275"/>
      <c r="C29" s="275"/>
      <c r="D29" s="275"/>
      <c r="E29" s="275"/>
      <c r="F29" s="275"/>
      <c r="G29" s="275"/>
      <c r="H29" s="275"/>
      <c r="I29" s="275"/>
      <c r="J29" s="275"/>
      <c r="K29" s="275"/>
      <c r="L29" s="275"/>
      <c r="M29" s="275"/>
      <c r="N29" s="275"/>
      <c r="O29" s="275"/>
      <c r="P29" s="275"/>
      <c r="Q29" s="275"/>
      <c r="R29" s="275"/>
      <c r="S29" s="275"/>
      <c r="T29" s="275"/>
      <c r="U29" s="275"/>
      <c r="V29" s="50"/>
    </row>
    <row r="30" spans="1:22">
      <c r="A30" s="50"/>
      <c r="B30" s="275"/>
      <c r="C30" s="275"/>
      <c r="D30" s="275"/>
      <c r="E30" s="275"/>
      <c r="F30" s="275"/>
      <c r="G30" s="275"/>
      <c r="H30" s="275"/>
      <c r="I30" s="275"/>
      <c r="J30" s="275"/>
      <c r="K30" s="275"/>
      <c r="L30" s="275"/>
      <c r="M30" s="275"/>
      <c r="N30" s="275"/>
      <c r="O30" s="275"/>
      <c r="P30" s="275"/>
      <c r="Q30" s="275"/>
      <c r="R30" s="275"/>
      <c r="S30" s="275"/>
      <c r="T30" s="275"/>
      <c r="U30" s="275"/>
      <c r="V30" s="50"/>
    </row>
    <row r="31" spans="1:22">
      <c r="A31" s="50"/>
      <c r="B31" s="50"/>
      <c r="C31" s="50"/>
      <c r="D31" s="50"/>
      <c r="E31" s="50"/>
      <c r="F31" s="50"/>
      <c r="G31" s="50"/>
      <c r="H31" s="50"/>
      <c r="I31" s="50"/>
      <c r="J31" s="50"/>
      <c r="K31" s="50"/>
      <c r="L31" s="50"/>
      <c r="M31" s="50"/>
      <c r="N31" s="50"/>
      <c r="O31" s="50"/>
      <c r="P31" s="50"/>
      <c r="Q31" s="50"/>
      <c r="R31" s="50"/>
      <c r="S31" s="50"/>
      <c r="T31" s="50"/>
      <c r="U31" s="50"/>
      <c r="V31" s="50"/>
    </row>
    <row r="32" spans="1:22">
      <c r="A32" s="50"/>
      <c r="B32" s="50"/>
      <c r="C32" s="50"/>
      <c r="D32" s="50"/>
      <c r="E32" s="50"/>
      <c r="F32" s="50"/>
      <c r="G32" s="50"/>
      <c r="H32" s="50"/>
      <c r="I32" s="50"/>
      <c r="J32" s="50"/>
      <c r="K32" s="50"/>
      <c r="L32" s="50"/>
      <c r="M32" s="50"/>
      <c r="N32" s="50"/>
      <c r="O32" s="50"/>
      <c r="P32" s="50"/>
      <c r="Q32" s="50"/>
      <c r="R32" s="50"/>
      <c r="S32" s="50"/>
      <c r="T32" s="50"/>
      <c r="U32" s="50"/>
      <c r="V32" s="50"/>
    </row>
    <row r="33" spans="1:22">
      <c r="A33" s="50"/>
      <c r="B33" s="50"/>
      <c r="C33" s="50"/>
      <c r="D33" s="50"/>
      <c r="E33" s="50"/>
      <c r="F33" s="50"/>
      <c r="G33" s="50"/>
      <c r="H33" s="50"/>
      <c r="I33" s="50"/>
      <c r="J33" s="50"/>
      <c r="K33" s="50"/>
      <c r="L33" s="50"/>
      <c r="M33" s="50"/>
      <c r="N33" s="50"/>
      <c r="O33" s="50"/>
      <c r="P33" s="50"/>
      <c r="Q33" s="50"/>
      <c r="R33" s="50"/>
      <c r="S33" s="50"/>
      <c r="T33" s="50"/>
      <c r="U33" s="50"/>
      <c r="V33" s="50"/>
    </row>
  </sheetData>
  <customSheetViews>
    <customSheetView guid="{9658BFCB-F494-4EC4-95C2-C125FDE12354}" hiddenRows="1" hiddenColumns="1">
      <selection activeCell="B3" sqref="B3:T19"/>
      <pageMargins left="0" right="0" top="0" bottom="0" header="0" footer="0"/>
      <headerFooter alignWithMargins="0"/>
    </customSheetView>
  </customSheetViews>
  <mergeCells count="1">
    <mergeCell ref="B3:U30"/>
  </mergeCells>
  <pageMargins left="0" right="0" top="0" bottom="0" header="0" footer="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87C63-C556-47BC-9D98-CE0A1A001DB8}">
  <sheetPr>
    <tabColor theme="8" tint="0.39997558519241921"/>
  </sheetPr>
  <dimension ref="A1:K27"/>
  <sheetViews>
    <sheetView showGridLines="0" zoomScale="150" zoomScaleNormal="150" workbookViewId="0">
      <selection activeCell="D9" sqref="D9"/>
    </sheetView>
  </sheetViews>
  <sheetFormatPr defaultColWidth="0" defaultRowHeight="15" zeroHeight="1"/>
  <cols>
    <col min="1" max="1" width="2.28515625" style="75" customWidth="1"/>
    <col min="2" max="2" width="12.85546875" style="75" customWidth="1"/>
    <col min="3" max="3" width="32" style="75" customWidth="1"/>
    <col min="4" max="4" width="24.28515625" style="75" customWidth="1"/>
    <col min="5" max="5" width="23.5703125" style="75" customWidth="1"/>
    <col min="6" max="6" width="24.7109375" style="75" customWidth="1"/>
    <col min="7" max="7" width="25.140625" style="75" customWidth="1"/>
    <col min="8" max="8" width="2.85546875" style="75" customWidth="1"/>
    <col min="9" max="9" width="19.85546875" style="75" customWidth="1"/>
    <col min="10" max="10" width="9.140625" style="75" customWidth="1"/>
    <col min="11" max="16384" width="9.140625" style="75" hidden="1"/>
  </cols>
  <sheetData>
    <row r="1" spans="2:11" ht="6.75" customHeight="1">
      <c r="B1" s="87"/>
      <c r="C1" s="87"/>
      <c r="D1" s="87"/>
      <c r="E1" s="87"/>
      <c r="F1" s="87"/>
      <c r="G1" s="87"/>
      <c r="H1" s="87"/>
    </row>
    <row r="2" spans="2:11" ht="20.25">
      <c r="B2" s="279" t="s">
        <v>25</v>
      </c>
      <c r="C2" s="279"/>
      <c r="D2" s="279"/>
      <c r="E2" s="279"/>
      <c r="F2" s="279"/>
      <c r="G2" s="279"/>
      <c r="H2" s="134"/>
    </row>
    <row r="3" spans="2:11" ht="20.25">
      <c r="B3" s="280" t="s">
        <v>26</v>
      </c>
      <c r="C3" s="280"/>
      <c r="D3" s="280"/>
      <c r="E3" s="280"/>
      <c r="F3" s="280"/>
      <c r="G3" s="280"/>
      <c r="H3" s="135"/>
    </row>
    <row r="4" spans="2:11" ht="20.25">
      <c r="B4" s="280" t="s">
        <v>116</v>
      </c>
      <c r="C4" s="280"/>
      <c r="D4" s="280"/>
      <c r="E4" s="280"/>
      <c r="F4" s="280"/>
      <c r="G4" s="280"/>
      <c r="H4" s="135"/>
    </row>
    <row r="5" spans="2:11">
      <c r="B5" s="88"/>
      <c r="C5" s="89"/>
      <c r="D5" s="90"/>
      <c r="E5" s="90"/>
      <c r="F5" s="90"/>
      <c r="G5" s="90"/>
      <c r="H5" s="91"/>
    </row>
    <row r="6" spans="2:11">
      <c r="B6" s="56" t="s">
        <v>117</v>
      </c>
      <c r="C6" s="278" t="s">
        <v>118</v>
      </c>
      <c r="D6" s="278"/>
      <c r="E6" s="40"/>
      <c r="F6" s="136" t="s">
        <v>119</v>
      </c>
      <c r="G6" s="137" t="s">
        <v>120</v>
      </c>
      <c r="H6" s="104"/>
    </row>
    <row r="7" spans="2:11">
      <c r="B7" s="203" t="s">
        <v>121</v>
      </c>
      <c r="C7" s="92" t="s">
        <v>122</v>
      </c>
      <c r="D7" s="140">
        <v>9.5500000000000002E-2</v>
      </c>
      <c r="E7" s="93"/>
      <c r="F7" s="94" t="s">
        <v>123</v>
      </c>
      <c r="G7" s="95">
        <f>D12/D7</f>
        <v>0.95706806282722512</v>
      </c>
      <c r="H7" s="96"/>
    </row>
    <row r="8" spans="2:11" ht="15.75" thickBot="1">
      <c r="B8" s="203" t="s">
        <v>121</v>
      </c>
      <c r="C8" s="97" t="s">
        <v>124</v>
      </c>
      <c r="D8" s="141">
        <v>0.17449999999999999</v>
      </c>
      <c r="E8" s="93"/>
      <c r="F8" s="98" t="s">
        <v>125</v>
      </c>
      <c r="G8" s="99">
        <f>D13/D8</f>
        <v>1.3644699140401146</v>
      </c>
      <c r="H8" s="100"/>
    </row>
    <row r="9" spans="2:11" ht="15.75" thickTop="1">
      <c r="B9" s="204">
        <v>2023</v>
      </c>
      <c r="C9" s="101" t="s">
        <v>126</v>
      </c>
      <c r="D9" s="142">
        <f>SUM(D7:D8)</f>
        <v>0.27</v>
      </c>
      <c r="E9" s="93"/>
      <c r="F9" s="102"/>
      <c r="G9" s="103"/>
      <c r="H9" s="104"/>
      <c r="I9" s="105"/>
    </row>
    <row r="10" spans="2:11">
      <c r="B10" s="88"/>
      <c r="C10" s="97"/>
      <c r="D10" s="93"/>
      <c r="E10" s="93"/>
      <c r="F10" s="106"/>
      <c r="G10" s="105"/>
      <c r="H10" s="104"/>
      <c r="I10" s="105"/>
    </row>
    <row r="11" spans="2:11" ht="18.75" customHeight="1">
      <c r="B11" s="56" t="s">
        <v>117</v>
      </c>
      <c r="C11" s="278" t="s">
        <v>127</v>
      </c>
      <c r="D11" s="278"/>
      <c r="E11" s="41"/>
      <c r="F11" s="97"/>
      <c r="G11" s="105"/>
      <c r="H11" s="104"/>
      <c r="I11" s="105"/>
    </row>
    <row r="12" spans="2:11">
      <c r="B12" s="107">
        <v>2023</v>
      </c>
      <c r="C12" s="97" t="s">
        <v>128</v>
      </c>
      <c r="D12" s="80">
        <v>9.1399999999999995E-2</v>
      </c>
      <c r="E12" s="108"/>
      <c r="F12" s="104"/>
      <c r="G12" s="109"/>
      <c r="H12" s="104"/>
      <c r="I12" s="110"/>
      <c r="K12" s="111"/>
    </row>
    <row r="13" spans="2:11">
      <c r="B13" s="112">
        <v>2023</v>
      </c>
      <c r="C13" s="101" t="s">
        <v>129</v>
      </c>
      <c r="D13" s="113">
        <v>0.23810000000000001</v>
      </c>
      <c r="E13" s="108"/>
      <c r="F13" s="114"/>
      <c r="G13" s="115"/>
      <c r="H13" s="104"/>
      <c r="I13" s="116"/>
      <c r="K13" s="117"/>
    </row>
    <row r="14" spans="2:11">
      <c r="B14" s="87"/>
      <c r="C14" s="118"/>
      <c r="D14" s="119"/>
      <c r="E14" s="120"/>
      <c r="F14" s="121"/>
      <c r="G14" s="122"/>
      <c r="H14" s="104"/>
    </row>
    <row r="15" spans="2:11">
      <c r="B15" s="87"/>
      <c r="C15" s="276"/>
      <c r="D15" s="276"/>
      <c r="E15" s="276"/>
      <c r="F15" s="276"/>
      <c r="G15" s="276"/>
      <c r="H15" s="104"/>
    </row>
    <row r="16" spans="2:11" hidden="1">
      <c r="B16" s="87"/>
      <c r="C16" s="277"/>
      <c r="D16" s="139"/>
      <c r="E16" s="139"/>
      <c r="F16" s="139"/>
      <c r="G16" s="139"/>
      <c r="H16" s="104"/>
    </row>
    <row r="17" spans="2:8" hidden="1">
      <c r="B17" s="87"/>
      <c r="C17" s="277"/>
      <c r="D17" s="139"/>
      <c r="E17" s="139"/>
      <c r="F17" s="139"/>
      <c r="G17" s="139"/>
      <c r="H17" s="104"/>
    </row>
    <row r="18" spans="2:8" hidden="1">
      <c r="B18" s="87"/>
      <c r="C18" s="139"/>
      <c r="D18" s="139"/>
      <c r="E18" s="139"/>
      <c r="F18" s="139"/>
      <c r="G18" s="139"/>
      <c r="H18" s="104"/>
    </row>
    <row r="19" spans="2:8" hidden="1">
      <c r="B19" s="87"/>
      <c r="C19" s="124"/>
      <c r="D19" s="125"/>
      <c r="E19" s="126"/>
      <c r="F19" s="125"/>
      <c r="G19" s="123"/>
      <c r="H19" s="104"/>
    </row>
    <row r="20" spans="2:8" hidden="1">
      <c r="B20" s="87"/>
      <c r="C20" s="97"/>
      <c r="D20" s="97"/>
      <c r="E20" s="97"/>
      <c r="F20" s="97"/>
      <c r="G20" s="104"/>
      <c r="H20" s="104"/>
    </row>
    <row r="21" spans="2:8" hidden="1">
      <c r="B21" s="87"/>
      <c r="C21" s="104"/>
      <c r="D21" s="104"/>
      <c r="E21" s="104"/>
      <c r="F21" s="127"/>
      <c r="G21" s="104"/>
      <c r="H21" s="104"/>
    </row>
    <row r="22" spans="2:8" hidden="1">
      <c r="B22" s="87"/>
      <c r="C22" s="128"/>
      <c r="D22" s="129"/>
      <c r="E22" s="130"/>
      <c r="F22" s="104"/>
      <c r="G22" s="130"/>
      <c r="H22" s="104"/>
    </row>
    <row r="23" spans="2:8" hidden="1">
      <c r="B23" s="87"/>
      <c r="C23" s="131"/>
      <c r="D23" s="132"/>
      <c r="E23" s="104"/>
      <c r="F23" s="104"/>
      <c r="G23" s="104"/>
      <c r="H23" s="104"/>
    </row>
    <row r="24" spans="2:8" hidden="1">
      <c r="B24" s="87"/>
      <c r="C24" s="104"/>
      <c r="D24" s="104"/>
      <c r="E24" s="104"/>
      <c r="F24" s="104"/>
      <c r="G24" s="104"/>
      <c r="H24" s="104"/>
    </row>
    <row r="25" spans="2:8" hidden="1">
      <c r="B25" s="87"/>
      <c r="C25" s="133"/>
      <c r="D25" s="133"/>
      <c r="E25" s="133"/>
      <c r="F25" s="133"/>
      <c r="G25" s="133"/>
      <c r="H25" s="133"/>
    </row>
    <row r="26" spans="2:8" hidden="1">
      <c r="B26" s="87"/>
      <c r="C26" s="133"/>
      <c r="D26" s="133"/>
      <c r="E26" s="133"/>
      <c r="F26" s="133"/>
      <c r="G26" s="133"/>
      <c r="H26" s="133"/>
    </row>
    <row r="27" spans="2:8"/>
  </sheetData>
  <customSheetViews>
    <customSheetView guid="{9658BFCB-F494-4EC4-95C2-C125FDE12354}" scale="120">
      <selection activeCell="B3" sqref="B3:G3"/>
      <pageMargins left="0" right="0" top="0" bottom="0" header="0" footer="0"/>
      <pageSetup paperSize="9" orientation="portrait" r:id="rId1"/>
    </customSheetView>
  </customSheetViews>
  <mergeCells count="7">
    <mergeCell ref="C15:G15"/>
    <mergeCell ref="C16:C17"/>
    <mergeCell ref="C6:D6"/>
    <mergeCell ref="C11:D11"/>
    <mergeCell ref="B2:G2"/>
    <mergeCell ref="B3:G3"/>
    <mergeCell ref="B4:G4"/>
  </mergeCells>
  <phoneticPr fontId="37" type="noConversion"/>
  <pageMargins left="0" right="0" top="0" bottom="0" header="0" footer="0"/>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C9E6B-E183-4BC9-B9CA-3BF30D963E99}">
  <dimension ref="B3:G5"/>
  <sheetViews>
    <sheetView workbookViewId="0">
      <selection activeCell="P21" sqref="P21"/>
    </sheetView>
  </sheetViews>
  <sheetFormatPr defaultRowHeight="15"/>
  <cols>
    <col min="2" max="2" width="11.140625" bestFit="1" customWidth="1"/>
    <col min="3" max="3" width="30.7109375" style="221" bestFit="1" customWidth="1"/>
    <col min="4" max="5" width="9.140625" style="221"/>
    <col min="6" max="6" width="14.7109375" style="221" bestFit="1" customWidth="1"/>
    <col min="7" max="7" width="11.140625" style="221" customWidth="1"/>
  </cols>
  <sheetData>
    <row r="3" spans="2:7" s="222" customFormat="1" ht="30">
      <c r="B3" s="223" t="s">
        <v>76</v>
      </c>
      <c r="C3" s="224" t="s">
        <v>130</v>
      </c>
      <c r="D3" s="151" t="s">
        <v>131</v>
      </c>
      <c r="E3" s="151" t="s">
        <v>31</v>
      </c>
      <c r="F3" s="151" t="s">
        <v>119</v>
      </c>
      <c r="G3" s="151" t="s">
        <v>79</v>
      </c>
    </row>
    <row r="4" spans="2:7" ht="18">
      <c r="B4" s="282">
        <v>2023</v>
      </c>
      <c r="C4" s="225" t="s">
        <v>132</v>
      </c>
      <c r="D4" s="226">
        <f>'Perdas Apar. e Perdas Reais'!D7</f>
        <v>9.5500000000000002E-2</v>
      </c>
      <c r="E4" s="226">
        <f>'Perdas Apar. e Perdas Reais'!D12</f>
        <v>9.1399999999999995E-2</v>
      </c>
      <c r="F4" s="226">
        <f>E4/D4</f>
        <v>0.95706806282722512</v>
      </c>
      <c r="G4" s="281">
        <f>((F4+F5)-2)/100</f>
        <v>3.2153797686733966E-3</v>
      </c>
    </row>
    <row r="5" spans="2:7" ht="18">
      <c r="B5" s="282"/>
      <c r="C5" s="225" t="s">
        <v>133</v>
      </c>
      <c r="D5" s="226">
        <f>'Perdas Apar. e Perdas Reais'!D8</f>
        <v>0.17449999999999999</v>
      </c>
      <c r="E5" s="226">
        <f>'Perdas Apar. e Perdas Reais'!D13</f>
        <v>0.23810000000000001</v>
      </c>
      <c r="F5" s="226">
        <f>E5/D5</f>
        <v>1.3644699140401146</v>
      </c>
      <c r="G5" s="281"/>
    </row>
  </sheetData>
  <mergeCells count="2">
    <mergeCell ref="G4:G5"/>
    <mergeCell ref="B4:B5"/>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95FB8F595771546BCC83FFC58F4EB83" ma:contentTypeVersion="13" ma:contentTypeDescription="Crie um novo documento." ma:contentTypeScope="" ma:versionID="04b80a42d1d84774952fd9a4ec89c840">
  <xsd:schema xmlns:xsd="http://www.w3.org/2001/XMLSchema" xmlns:xs="http://www.w3.org/2001/XMLSchema" xmlns:p="http://schemas.microsoft.com/office/2006/metadata/properties" xmlns:ns2="4b520b24-8996-453a-8c5e-60294695dd12" xmlns:ns3="12eaf6f9-417e-4436-811b-51d381a4d0a9" targetNamespace="http://schemas.microsoft.com/office/2006/metadata/properties" ma:root="true" ma:fieldsID="6e9ddf0af206fd07c069646aebffd3a7" ns2:_="" ns3:_="">
    <xsd:import namespace="4b520b24-8996-453a-8c5e-60294695dd12"/>
    <xsd:import namespace="12eaf6f9-417e-4436-811b-51d381a4d0a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520b24-8996-453a-8c5e-60294695dd12"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eaf6f9-417e-4436-811b-51d381a4d0a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D75B76-16D0-41B3-9C03-17F822B59158}"/>
</file>

<file path=customXml/itemProps2.xml><?xml version="1.0" encoding="utf-8"?>
<ds:datastoreItem xmlns:ds="http://schemas.openxmlformats.org/officeDocument/2006/customXml" ds:itemID="{C2AA205E-5423-4C64-BE0D-2797688B7E5B}"/>
</file>

<file path=customXml/itemProps3.xml><?xml version="1.0" encoding="utf-8"?>
<ds:datastoreItem xmlns:ds="http://schemas.openxmlformats.org/officeDocument/2006/customXml" ds:itemID="{083028B6-57E7-42BD-BDF9-2A8EC2F284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RPG_Admin</dc:creator>
  <cp:keywords/>
  <dc:description/>
  <cp:lastModifiedBy>Jéssica Sousa de Araujo</cp:lastModifiedBy>
  <cp:revision/>
  <dcterms:created xsi:type="dcterms:W3CDTF">2020-09-22T10:22:26Z</dcterms:created>
  <dcterms:modified xsi:type="dcterms:W3CDTF">2024-04-17T14:59:35Z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0x010100695FB8F595771546BCC83FFC58F4EB83</vt:lpwstr>
  </property>
</Properties>
</file>