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OneDrive - Agencia Reguladora de Aguas Energia e Saneamento Basico do Distrito Federal\AIR_ESTRUTURA_TARIFÁRIA\POWERBI_AIR\"/>
    </mc:Choice>
  </mc:AlternateContent>
  <xr:revisionPtr revIDLastSave="148" documentId="8_{D5793786-E9A1-4269-9BCC-335210FC9DB4}" xr6:coauthVersionLast="43" xr6:coauthVersionMax="43" xr10:uidLastSave="{5FDDFE8D-3959-44EF-98CD-EF56A8FDFEB4}"/>
  <bookViews>
    <workbookView xWindow="-120" yWindow="-120" windowWidth="20730" windowHeight="11160" xr2:uid="{97E0178F-40CA-403C-B7B0-3B077F8BFC4B}"/>
  </bookViews>
  <sheets>
    <sheet name="Impacto_TarifaSocial" sheetId="1" r:id="rId1"/>
    <sheet name="NADA_FAZER" sheetId="7" r:id="rId2"/>
    <sheet name="RESUMO_TF8" sheetId="6" r:id="rId3"/>
    <sheet name="RESUMO_TF16" sheetId="5" r:id="rId4"/>
    <sheet name="RESUMO_CONSUMO_MIN4" sheetId="3" r:id="rId5"/>
    <sheet name="RESUMO_CONSUMO_MIN1" sheetId="2" r:id="rId6"/>
  </sheets>
  <externalReferences>
    <externalReference r:id="rId7"/>
  </externalReferences>
  <definedNames>
    <definedName name="_xlnm.Print_Area" localSheetId="5">RESUMO_CONSUMO_MIN1!$A$1:$V$44</definedName>
    <definedName name="cabeçalho">[1]!Tabela13[#Headers]</definedName>
  </definedNames>
  <calcPr calcId="191028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B5" i="1"/>
  <c r="D5" i="1"/>
  <c r="C6" i="1"/>
  <c r="E5" i="1"/>
  <c r="C8" i="1"/>
  <c r="C9" i="1"/>
  <c r="C7" i="1"/>
  <c r="B8" i="1"/>
  <c r="B9" i="1"/>
  <c r="E8" i="1"/>
  <c r="D8" i="1"/>
  <c r="E9" i="1"/>
  <c r="D9" i="1"/>
  <c r="B7" i="1"/>
  <c r="E7" i="1"/>
  <c r="D7" i="1"/>
  <c r="B6" i="1"/>
  <c r="E6" i="1"/>
  <c r="D6" i="1"/>
</calcChain>
</file>

<file path=xl/sharedStrings.xml><?xml version="1.0" encoding="utf-8"?>
<sst xmlns="http://schemas.openxmlformats.org/spreadsheetml/2006/main" count="411" uniqueCount="57">
  <si>
    <t>AUMENTO NO VALOR DAS FATURAS CAUSADO PELA CONCESSÃO DA TARIFA SOCIAL</t>
  </si>
  <si>
    <t>CATEGORIA:</t>
  </si>
  <si>
    <t>RESIDENCIAL</t>
  </si>
  <si>
    <t>MÊS_REF:</t>
  </si>
  <si>
    <t>ALTERNATIVA</t>
  </si>
  <si>
    <t>RECEITA FATURADA SEM TARIFA SOCIAL</t>
  </si>
  <si>
    <t>RECEITA FATURADA COM TARIFA SOCIAL</t>
  </si>
  <si>
    <t>IMPACTO (R$)</t>
  </si>
  <si>
    <t>IMPACTO (%)</t>
  </si>
  <si>
    <t>De nada fazer</t>
  </si>
  <si>
    <t>*</t>
  </si>
  <si>
    <t>Consumo Mínimo de 1m³/mês</t>
  </si>
  <si>
    <t>Consumo Mínimo de 4m³/mês</t>
  </si>
  <si>
    <t>Tarifa Fixa de R$8/mês + Tarifa Variável/m³</t>
  </si>
  <si>
    <t>Tarifa Fixa de R$16/mês + Tarifa Variável/m³</t>
  </si>
  <si>
    <t>INFORMAÇÕES DA LIFAI</t>
  </si>
  <si>
    <t>CATEGORIAS</t>
  </si>
  <si>
    <t xml:space="preserve">TOTAL </t>
  </si>
  <si>
    <t>RESIDENCIAL POPULAR</t>
  </si>
  <si>
    <t xml:space="preserve">NÃO RESIDENCIAL </t>
  </si>
  <si>
    <t>Total Faturado - Água</t>
  </si>
  <si>
    <t>Total Faturado - Esgoto</t>
  </si>
  <si>
    <t>Total Faturado - Água e Esgoto</t>
  </si>
  <si>
    <t>DIFERENÇA ENTRE O SIMULADOR E A LIFAI</t>
  </si>
  <si>
    <t>Diferença entre a proposta e a LIFAI - Água</t>
  </si>
  <si>
    <t>Diferença entre a proposta e a LIFAI - Esgoto</t>
  </si>
  <si>
    <t>Diferença apurada entre a proposta e a LIFAI - Água e Esgoto</t>
  </si>
  <si>
    <t>Diferença apurada entre a proposta e a LIFAI - Água e Esgoto - Percentual</t>
  </si>
  <si>
    <t>SIMULADOR ESTRUTURA TARIFÁRIA</t>
  </si>
  <si>
    <t>ALTERNATIVA:</t>
  </si>
  <si>
    <t>NADA FAZER - SEM TARIFA SOCIAL</t>
  </si>
  <si>
    <t>INFORMAÇÕES DO SIMULADOR</t>
  </si>
  <si>
    <t>Custo Médio (R$/m³)</t>
  </si>
  <si>
    <t xml:space="preserve">Unidades </t>
  </si>
  <si>
    <t>Volume</t>
  </si>
  <si>
    <t xml:space="preserve">Total Faturado - Água </t>
  </si>
  <si>
    <t>NADA FAZER - COM TARIFA SOCIAL</t>
  </si>
  <si>
    <t>DIFERENÇA APURADA ENTRE A ALTERNATIVA "DE NADA FAZER" E A ESTRUTURA ATUAL QUE PROVOCA O REAJUSTE EXTRAORDINÁRIO TARIFÁRIO</t>
  </si>
  <si>
    <t>TOTAL</t>
  </si>
  <si>
    <t>NÃO RESIDENCIAL</t>
  </si>
  <si>
    <t>RECEITA FATURADA - ALTERNATIVA NADA FAZER (SEM RTE E COM TARIFA SOCIAL) - ÁGUA E ESGOTO</t>
  </si>
  <si>
    <t>RECEITA FATURADA ATUAL - ÁGUA E ESGOTO</t>
  </si>
  <si>
    <t>Diferença entre a estrutura tarifária da alternativa "de nada fazer" e a estrutura atual (R$)</t>
  </si>
  <si>
    <t>Diferença entre a estrutura tarifária da alternativa "de nada fazer" e a estrutura atual (%)</t>
  </si>
  <si>
    <t>RECEITA FATURADA DA ALTERNATIVA NADA FAZER - ÁGUA E ESGOTO</t>
  </si>
  <si>
    <t>ÍNDICE DE REAJUSTE TARIFÁRIO EXTRAORDINÁRIO</t>
  </si>
  <si>
    <t>TARIFA FIXA DE R$ 8,00 PARA RESIDENCIAIS  E DE R$ 21,00 PARA NÃO RESIDENCIAIS - SEM TARIFA SOCIAL</t>
  </si>
  <si>
    <t>TARIFA FIXA DE R$ 8,00 PARA RESIDENCIAIS  E DE R$ 21,00 PARA NÃO RESIDENCIAIS COM TARIFA SOCIAL</t>
  </si>
  <si>
    <t>TARIFA FIXA DE R$ 16,00 RESIDENCIAL     +     TARIFA FIXA R$ 42,00 NÃO RESIDENCIAL MENSAL - SEM TARIFA SOCIAL</t>
  </si>
  <si>
    <t>TARIFA FIXA DE R$ 16,00 RESIDENCIAL     -     TARIFA FIXA R$ 42,00 NÃO RESIDENCIAL MENSAL COM TARIFA SOCIAL</t>
  </si>
  <si>
    <t>CONSUMO MÍNIMO DE 4m³ SEM TARIFA SOCIAL</t>
  </si>
  <si>
    <t>CONSUMO MÍNIMO DE 4m³ COM TARIFA SOCIAL</t>
  </si>
  <si>
    <t>CONSUMO MÍNIMO DE 1m³ MENSAL SEM TARIFA SOCIAL</t>
  </si>
  <si>
    <t>COMERCIAL</t>
  </si>
  <si>
    <t>INDUSTRIAL</t>
  </si>
  <si>
    <t>PÚBLICO</t>
  </si>
  <si>
    <t>CONSUMO MÍNIMO DE 1m³ MENSAL COM TARIFA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</si>
</sst>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&quot;\ #,##0.00;[Red]\-&quot;R$&quot;\ #,##0.00"/>
    <numFmt numFmtId="165" formatCode="mmmm\,\ yyyy;@"/>
    <numFmt numFmtId="166" formatCode="&quot;R$&quot;\ #,##0.00"/>
    <numFmt numFmtId="167" formatCode="&quot;R$&quot;#,##0.00"/>
    <numFmt numFmtId="168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/>
    </xf>
    <xf numFmtId="166" fontId="0" fillId="5" borderId="9" xfId="0" applyNumberFormat="1" applyFill="1" applyBorder="1" applyAlignment="1">
      <alignment horizontal="center"/>
    </xf>
    <xf numFmtId="166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5" borderId="9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166" fontId="0" fillId="5" borderId="9" xfId="0" applyNumberForma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166" fontId="0" fillId="3" borderId="9" xfId="0" applyNumberFormat="1" applyFill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3" borderId="8" xfId="0" applyNumberFormat="1" applyFill="1" applyBorder="1" applyAlignment="1">
      <alignment horizontal="center" vertical="center"/>
    </xf>
    <xf numFmtId="166" fontId="0" fillId="3" borderId="13" xfId="0" applyNumberFormat="1" applyFill="1" applyBorder="1" applyAlignment="1">
      <alignment horizontal="center" vertical="center"/>
    </xf>
    <xf numFmtId="166" fontId="0" fillId="5" borderId="13" xfId="0" applyNumberFormat="1" applyFill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/>
    </xf>
    <xf numFmtId="10" fontId="0" fillId="5" borderId="9" xfId="1" applyNumberFormat="1" applyFont="1" applyFill="1" applyBorder="1" applyAlignment="1">
      <alignment horizontal="center"/>
    </xf>
    <xf numFmtId="166" fontId="0" fillId="0" borderId="0" xfId="0" applyNumberFormat="1"/>
    <xf numFmtId="0" fontId="4" fillId="2" borderId="0" xfId="0" applyFont="1" applyFill="1" applyAlignment="1">
      <alignment horizontal="center" vertical="center"/>
    </xf>
    <xf numFmtId="0" fontId="0" fillId="0" borderId="9" xfId="0" applyBorder="1"/>
    <xf numFmtId="0" fontId="4" fillId="0" borderId="0" xfId="0" applyFont="1" applyAlignment="1">
      <alignment vertical="center" wrapText="1"/>
    </xf>
    <xf numFmtId="10" fontId="0" fillId="0" borderId="9" xfId="1" applyNumberFormat="1" applyFont="1" applyBorder="1" applyAlignment="1">
      <alignment horizontal="center" vertical="center"/>
    </xf>
    <xf numFmtId="10" fontId="0" fillId="3" borderId="8" xfId="1" applyNumberFormat="1" applyFont="1" applyFill="1" applyBorder="1" applyAlignment="1">
      <alignment horizontal="center" vertical="center"/>
    </xf>
    <xf numFmtId="10" fontId="0" fillId="3" borderId="13" xfId="1" applyNumberFormat="1" applyFont="1" applyFill="1" applyBorder="1" applyAlignment="1">
      <alignment horizontal="center" vertical="center"/>
    </xf>
    <xf numFmtId="167" fontId="0" fillId="0" borderId="9" xfId="0" applyNumberFormat="1" applyBorder="1"/>
    <xf numFmtId="167" fontId="0" fillId="0" borderId="0" xfId="0" applyNumberFormat="1"/>
    <xf numFmtId="168" fontId="0" fillId="0" borderId="9" xfId="1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vertical="center" wrapText="1"/>
    </xf>
    <xf numFmtId="164" fontId="0" fillId="0" borderId="9" xfId="0" applyNumberForma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e6ed035cc9601cc/Cadastro%20CAESB/Cad&#218;nico%20-%20grupo%20famil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a familar bruta"/>
      <sheetName val="Composicao Familiar"/>
      <sheetName val="CadÚnico - grupo familiar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0AE0-CCD4-491C-B0DF-A53486B868E7}">
  <dimension ref="A1:J23"/>
  <sheetViews>
    <sheetView showGridLines="0" tabSelected="1" workbookViewId="0">
      <selection activeCell="A6" sqref="A6"/>
    </sheetView>
  </sheetViews>
  <sheetFormatPr defaultRowHeight="15"/>
  <cols>
    <col min="1" max="1" width="39.7109375" customWidth="1"/>
    <col min="2" max="2" width="34.5703125" customWidth="1"/>
    <col min="3" max="3" width="30.28515625" customWidth="1"/>
    <col min="4" max="4" width="16.140625" customWidth="1"/>
    <col min="5" max="5" width="14.28515625" style="5" customWidth="1"/>
    <col min="6" max="6" width="21" customWidth="1"/>
    <col min="7" max="7" width="19.5703125" customWidth="1"/>
    <col min="8" max="8" width="15" customWidth="1"/>
    <col min="9" max="9" width="17.42578125" customWidth="1"/>
    <col min="10" max="10" width="17.5703125" customWidth="1"/>
  </cols>
  <sheetData>
    <row r="1" spans="1:10" ht="28.5" customHeight="1">
      <c r="A1" s="62" t="s">
        <v>0</v>
      </c>
      <c r="B1" s="62"/>
      <c r="C1" s="62"/>
      <c r="D1" s="62"/>
      <c r="E1" s="62"/>
    </row>
    <row r="2" spans="1:10" ht="18.75">
      <c r="A2" s="51" t="s">
        <v>1</v>
      </c>
      <c r="B2" s="63" t="s">
        <v>2</v>
      </c>
      <c r="C2" s="64"/>
      <c r="D2" s="64"/>
      <c r="E2" s="65"/>
    </row>
    <row r="3" spans="1:10" ht="18.75">
      <c r="A3" s="52" t="s">
        <v>3</v>
      </c>
      <c r="B3" s="66">
        <v>43435</v>
      </c>
      <c r="C3" s="67"/>
      <c r="D3" s="67"/>
      <c r="E3" s="68"/>
    </row>
    <row r="4" spans="1:10" ht="47.25" customHeight="1">
      <c r="A4" s="53" t="s">
        <v>4</v>
      </c>
      <c r="B4" s="53" t="s">
        <v>5</v>
      </c>
      <c r="C4" s="53" t="s">
        <v>6</v>
      </c>
      <c r="D4" s="53" t="s">
        <v>7</v>
      </c>
      <c r="E4" s="53" t="s">
        <v>8</v>
      </c>
    </row>
    <row r="5" spans="1:10" ht="15" customHeight="1">
      <c r="A5" s="43" t="s">
        <v>9</v>
      </c>
      <c r="B5" s="22">
        <f>NADA_FAZER!G13</f>
        <v>74524559.272469014</v>
      </c>
      <c r="C5" s="22">
        <f>NADA_FAZER!G40</f>
        <v>82145479.260000005</v>
      </c>
      <c r="D5" s="48">
        <f>C5-B5</f>
        <v>7620919.9875309914</v>
      </c>
      <c r="E5" s="50">
        <f>-((NADA_FAZER!G19+NADA_FAZER!H19)-C5)/(NADA_FAZER!G19+NADA_FAZER!H19)</f>
        <v>-5.5051705464124523E-2</v>
      </c>
      <c r="F5" s="54" t="s">
        <v>10</v>
      </c>
    </row>
    <row r="6" spans="1:10">
      <c r="A6" s="43" t="s">
        <v>11</v>
      </c>
      <c r="B6" s="22">
        <f>RESUMO_CONSUMO_MIN1!H13</f>
        <v>90938155.939760596</v>
      </c>
      <c r="C6" s="22">
        <f>RESUMO_CONSUMO_MIN1!H41+RESUMO_CONSUMO_MIN1!I41</f>
        <v>88329270.615370929</v>
      </c>
      <c r="D6" s="48">
        <f t="shared" ref="D6:D9" si="0">C6-B6</f>
        <v>-2608885.3243896663</v>
      </c>
      <c r="E6" s="50">
        <f>-(B6-C6)/B6</f>
        <v>-2.8688566393603235E-2</v>
      </c>
    </row>
    <row r="7" spans="1:10">
      <c r="A7" s="43" t="s">
        <v>12</v>
      </c>
      <c r="B7" s="22">
        <f>RESUMO_CONSUMO_MIN4!H13</f>
        <v>89983268.551796734</v>
      </c>
      <c r="C7" s="22">
        <f>RESUMO_CONSUMO_MIN4!H41</f>
        <v>85441602.491349697</v>
      </c>
      <c r="D7" s="48">
        <f t="shared" si="0"/>
        <v>-4541666.0604470372</v>
      </c>
      <c r="E7" s="50">
        <f t="shared" ref="E7:E9" si="1">-(B7-C7)/B7</f>
        <v>-5.0472339286416729E-2</v>
      </c>
    </row>
    <row r="8" spans="1:10">
      <c r="A8" s="43" t="s">
        <v>13</v>
      </c>
      <c r="B8" s="22">
        <f>RESUMO_TF8!H13</f>
        <v>91569728.102904722</v>
      </c>
      <c r="C8" s="22">
        <f>RESUMO_TF8!H40</f>
        <v>86734981.869683444</v>
      </c>
      <c r="D8" s="48">
        <f t="shared" si="0"/>
        <v>-4834746.2332212776</v>
      </c>
      <c r="E8" s="50">
        <f t="shared" si="1"/>
        <v>-5.2798521229505679E-2</v>
      </c>
    </row>
    <row r="9" spans="1:10">
      <c r="A9" s="43" t="s">
        <v>14</v>
      </c>
      <c r="B9" s="22">
        <f>RESUMO_TF16!H13</f>
        <v>90804228.68968761</v>
      </c>
      <c r="C9" s="22">
        <f>RESUMO_TF16!H41</f>
        <v>86248738.430000007</v>
      </c>
      <c r="D9" s="48">
        <f t="shared" si="0"/>
        <v>-4555490.2596876025</v>
      </c>
      <c r="E9" s="50">
        <f t="shared" si="1"/>
        <v>-5.0168261163865351E-2</v>
      </c>
    </row>
    <row r="12" spans="1:10" hidden="1">
      <c r="A12" s="75" t="s">
        <v>15</v>
      </c>
      <c r="B12" s="76"/>
      <c r="C12" s="76"/>
      <c r="D12" s="76"/>
      <c r="E12" s="76"/>
      <c r="F12" s="70"/>
      <c r="G12" s="69" t="s">
        <v>16</v>
      </c>
      <c r="H12" s="69"/>
      <c r="I12" s="69"/>
      <c r="J12" s="70" t="s">
        <v>17</v>
      </c>
    </row>
    <row r="13" spans="1:10" hidden="1">
      <c r="A13" s="77"/>
      <c r="B13" s="78"/>
      <c r="C13" s="78"/>
      <c r="D13" s="78"/>
      <c r="E13" s="78"/>
      <c r="F13" s="71"/>
      <c r="G13" s="18" t="s">
        <v>2</v>
      </c>
      <c r="H13" s="18" t="s">
        <v>18</v>
      </c>
      <c r="I13" s="18" t="s">
        <v>19</v>
      </c>
      <c r="J13" s="71"/>
    </row>
    <row r="14" spans="1:10" hidden="1">
      <c r="A14" s="28" t="s">
        <v>20</v>
      </c>
      <c r="B14" s="29"/>
      <c r="C14" s="29"/>
      <c r="D14" s="29"/>
      <c r="E14" s="29"/>
      <c r="F14" s="30"/>
      <c r="G14" s="22">
        <v>48117898.43</v>
      </c>
      <c r="H14" s="22">
        <v>65875.97</v>
      </c>
      <c r="I14" s="22">
        <v>24518491.890000001</v>
      </c>
      <c r="J14" s="22">
        <v>72702266.289999992</v>
      </c>
    </row>
    <row r="15" spans="1:10" hidden="1">
      <c r="A15" s="28" t="s">
        <v>21</v>
      </c>
      <c r="B15" s="29"/>
      <c r="C15" s="29"/>
      <c r="D15" s="29"/>
      <c r="E15" s="29"/>
      <c r="F15" s="30"/>
      <c r="G15" s="22">
        <v>38739223.469999999</v>
      </c>
      <c r="H15" s="22">
        <v>8191.63</v>
      </c>
      <c r="I15" s="22">
        <v>23201474.200000003</v>
      </c>
      <c r="J15" s="20">
        <v>61948889.300000004</v>
      </c>
    </row>
    <row r="16" spans="1:10" hidden="1">
      <c r="A16" s="31" t="s">
        <v>22</v>
      </c>
      <c r="B16" s="32"/>
      <c r="C16" s="32"/>
      <c r="D16" s="32"/>
      <c r="E16" s="32"/>
      <c r="F16" s="33"/>
      <c r="G16" s="34">
        <v>86857121.900000006</v>
      </c>
      <c r="H16" s="34">
        <v>74067.600000000006</v>
      </c>
      <c r="I16" s="34">
        <v>47719966.090000004</v>
      </c>
      <c r="J16" s="34">
        <v>134651155.59</v>
      </c>
    </row>
    <row r="17" spans="1:10" hidden="1">
      <c r="E17"/>
    </row>
    <row r="18" spans="1:10" hidden="1">
      <c r="A18" s="75" t="s">
        <v>23</v>
      </c>
      <c r="B18" s="76"/>
      <c r="C18" s="76"/>
      <c r="D18" s="76"/>
      <c r="E18" s="76"/>
      <c r="F18" s="70"/>
      <c r="G18" s="69" t="s">
        <v>16</v>
      </c>
      <c r="H18" s="69"/>
      <c r="I18" s="69"/>
      <c r="J18" s="70" t="s">
        <v>17</v>
      </c>
    </row>
    <row r="19" spans="1:10" hidden="1">
      <c r="A19" s="79"/>
      <c r="B19" s="80"/>
      <c r="C19" s="80"/>
      <c r="D19" s="80"/>
      <c r="E19" s="80"/>
      <c r="F19" s="81"/>
      <c r="G19" s="18" t="s">
        <v>2</v>
      </c>
      <c r="H19" s="18" t="s">
        <v>18</v>
      </c>
      <c r="I19" s="18" t="s">
        <v>19</v>
      </c>
      <c r="J19" s="71"/>
    </row>
    <row r="20" spans="1:10" hidden="1">
      <c r="A20" s="28" t="s">
        <v>24</v>
      </c>
      <c r="B20" s="29"/>
      <c r="C20" s="29"/>
      <c r="D20" s="29"/>
      <c r="E20" s="29"/>
      <c r="F20" s="30"/>
      <c r="G20" s="35">
        <v>-6453157.950067699</v>
      </c>
      <c r="H20" s="22">
        <v>-9862.3252707779684</v>
      </c>
      <c r="I20" s="22">
        <v>-2167421.9845000096</v>
      </c>
      <c r="J20" s="22">
        <v>-8630442.2598384861</v>
      </c>
    </row>
    <row r="21" spans="1:10" hidden="1">
      <c r="A21" s="28" t="s">
        <v>25</v>
      </c>
      <c r="B21" s="29"/>
      <c r="C21" s="29"/>
      <c r="D21" s="29"/>
      <c r="E21" s="29"/>
      <c r="F21" s="30"/>
      <c r="G21" s="35">
        <v>-5879404.6774632782</v>
      </c>
      <c r="H21" s="22">
        <v>-4545.1423538342196</v>
      </c>
      <c r="I21" s="22">
        <v>-2403875.6890299991</v>
      </c>
      <c r="J21" s="20">
        <v>-8287825.5088471118</v>
      </c>
    </row>
    <row r="22" spans="1:10" hidden="1">
      <c r="A22" s="72" t="s">
        <v>26</v>
      </c>
      <c r="B22" s="73"/>
      <c r="C22" s="73"/>
      <c r="D22" s="73"/>
      <c r="E22" s="73"/>
      <c r="F22" s="74"/>
      <c r="G22" s="36">
        <v>-12332562.627530977</v>
      </c>
      <c r="H22" s="37">
        <v>-14407.467624612189</v>
      </c>
      <c r="I22" s="37">
        <v>-4571297.6735300086</v>
      </c>
      <c r="J22" s="37">
        <v>-16918267.768685598</v>
      </c>
    </row>
    <row r="23" spans="1:10" hidden="1">
      <c r="A23" s="72" t="s">
        <v>27</v>
      </c>
      <c r="B23" s="73"/>
      <c r="C23" s="73"/>
      <c r="D23" s="73"/>
      <c r="E23" s="73"/>
      <c r="F23" s="74"/>
      <c r="G23" s="46">
        <v>-0.14198677503647489</v>
      </c>
      <c r="H23" s="47">
        <v>-0.1945178137891897</v>
      </c>
      <c r="I23" s="47">
        <v>-9.5794235580732121E-2</v>
      </c>
      <c r="J23" s="47">
        <v>-0.12564517322227906</v>
      </c>
    </row>
  </sheetData>
  <mergeCells count="11">
    <mergeCell ref="A23:F23"/>
    <mergeCell ref="A22:F22"/>
    <mergeCell ref="A12:F13"/>
    <mergeCell ref="G12:I12"/>
    <mergeCell ref="A18:F19"/>
    <mergeCell ref="A1:E1"/>
    <mergeCell ref="B2:E2"/>
    <mergeCell ref="B3:E3"/>
    <mergeCell ref="G18:I18"/>
    <mergeCell ref="J18:J19"/>
    <mergeCell ref="J12:J1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B213-C12F-4351-AF6A-E34929AEF6F9}">
  <dimension ref="A1:J59"/>
  <sheetViews>
    <sheetView showGridLines="0" topLeftCell="A28" workbookViewId="0">
      <selection activeCell="G40" sqref="G40"/>
    </sheetView>
  </sheetViews>
  <sheetFormatPr defaultRowHeight="15"/>
  <cols>
    <col min="1" max="1" width="28" customWidth="1"/>
    <col min="3" max="3" width="20" customWidth="1"/>
    <col min="7" max="7" width="18" customWidth="1"/>
    <col min="8" max="8" width="14.42578125" customWidth="1"/>
    <col min="9" max="9" width="16.85546875" customWidth="1"/>
    <col min="10" max="10" width="18.85546875" customWidth="1"/>
  </cols>
  <sheetData>
    <row r="1" spans="1:10" ht="18.75">
      <c r="A1" s="87" t="s">
        <v>28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18.75" customHeight="1">
      <c r="A2" s="9" t="s">
        <v>29</v>
      </c>
      <c r="B2" s="2"/>
      <c r="C2" s="2" t="s">
        <v>30</v>
      </c>
      <c r="D2" s="10"/>
      <c r="E2" s="10"/>
      <c r="F2" s="11"/>
      <c r="G2" s="11"/>
      <c r="H2" s="11"/>
      <c r="I2" s="11"/>
      <c r="J2" s="12"/>
    </row>
    <row r="3" spans="1:10" ht="18" customHeight="1">
      <c r="A3" s="15" t="s">
        <v>3</v>
      </c>
      <c r="B3" s="3"/>
      <c r="C3" s="4">
        <v>43435</v>
      </c>
      <c r="D3" s="3"/>
      <c r="E3" s="3"/>
      <c r="F3" s="16"/>
      <c r="G3" s="16"/>
      <c r="H3" s="16"/>
      <c r="I3" s="16"/>
      <c r="J3" s="17"/>
    </row>
    <row r="6" spans="1:10">
      <c r="A6" s="75" t="s">
        <v>31</v>
      </c>
      <c r="B6" s="76"/>
      <c r="C6" s="76"/>
      <c r="D6" s="76"/>
      <c r="E6" s="76"/>
      <c r="F6" s="70"/>
      <c r="G6" s="69" t="s">
        <v>16</v>
      </c>
      <c r="H6" s="69"/>
      <c r="I6" s="69"/>
      <c r="J6" s="70" t="s">
        <v>17</v>
      </c>
    </row>
    <row r="7" spans="1:10">
      <c r="A7" s="77"/>
      <c r="B7" s="78"/>
      <c r="C7" s="78"/>
      <c r="D7" s="78"/>
      <c r="E7" s="78"/>
      <c r="F7" s="71"/>
      <c r="G7" s="18" t="s">
        <v>2</v>
      </c>
      <c r="H7" s="18" t="s">
        <v>18</v>
      </c>
      <c r="I7" s="18" t="s">
        <v>19</v>
      </c>
      <c r="J7" s="71"/>
    </row>
    <row r="8" spans="1:10">
      <c r="A8" s="90" t="s">
        <v>32</v>
      </c>
      <c r="B8" s="91"/>
      <c r="C8" s="91"/>
      <c r="D8" s="91"/>
      <c r="E8" s="91"/>
      <c r="F8" s="92"/>
      <c r="G8" s="20">
        <v>5.79</v>
      </c>
      <c r="H8" s="20">
        <v>5.79</v>
      </c>
      <c r="I8" s="20">
        <v>5.79</v>
      </c>
      <c r="J8" s="20">
        <v>5.79</v>
      </c>
    </row>
    <row r="9" spans="1:10">
      <c r="A9" s="93" t="s">
        <v>33</v>
      </c>
      <c r="B9" s="94"/>
      <c r="C9" s="94"/>
      <c r="D9" s="94"/>
      <c r="E9" s="94"/>
      <c r="F9" s="95"/>
      <c r="G9" s="23">
        <v>996779</v>
      </c>
      <c r="H9" s="23">
        <v>2483</v>
      </c>
      <c r="I9" s="23">
        <v>53830</v>
      </c>
      <c r="J9" s="23">
        <v>1053092</v>
      </c>
    </row>
    <row r="10" spans="1:10">
      <c r="A10" s="93" t="s">
        <v>34</v>
      </c>
      <c r="B10" s="94"/>
      <c r="C10" s="94"/>
      <c r="D10" s="94"/>
      <c r="E10" s="94"/>
      <c r="F10" s="95"/>
      <c r="G10" s="25">
        <v>9947386</v>
      </c>
      <c r="H10" s="25">
        <v>24176</v>
      </c>
      <c r="I10" s="25">
        <v>1919352</v>
      </c>
      <c r="J10" s="23">
        <v>11890914</v>
      </c>
    </row>
    <row r="11" spans="1:10">
      <c r="A11" s="96" t="s">
        <v>35</v>
      </c>
      <c r="B11" s="97"/>
      <c r="C11" s="97"/>
      <c r="D11" s="97"/>
      <c r="E11" s="97"/>
      <c r="F11" s="98"/>
      <c r="G11" s="22">
        <v>41664740.479932301</v>
      </c>
      <c r="H11" s="22">
        <v>56013.644729222033</v>
      </c>
      <c r="I11" s="22">
        <v>22351069.905499991</v>
      </c>
      <c r="J11" s="22">
        <v>64071824.030161515</v>
      </c>
    </row>
    <row r="12" spans="1:10">
      <c r="A12" s="28" t="s">
        <v>21</v>
      </c>
      <c r="B12" s="29"/>
      <c r="C12" s="29"/>
      <c r="D12" s="29"/>
      <c r="E12" s="29"/>
      <c r="F12" s="30"/>
      <c r="G12" s="22">
        <v>32859818.792536721</v>
      </c>
      <c r="H12" s="22">
        <v>3646.4876461657805</v>
      </c>
      <c r="I12" s="22">
        <v>20797598.510970004</v>
      </c>
      <c r="J12" s="22">
        <v>53661063.791152894</v>
      </c>
    </row>
    <row r="13" spans="1:10">
      <c r="A13" s="31" t="s">
        <v>22</v>
      </c>
      <c r="B13" s="32"/>
      <c r="C13" s="32"/>
      <c r="D13" s="32"/>
      <c r="E13" s="32"/>
      <c r="F13" s="33"/>
      <c r="G13" s="34">
        <v>74524559.272469014</v>
      </c>
      <c r="H13" s="34">
        <v>59660.13237538781</v>
      </c>
      <c r="I13" s="34">
        <v>43148668.416469991</v>
      </c>
      <c r="J13" s="34">
        <v>117732887.82131439</v>
      </c>
    </row>
    <row r="15" spans="1:10">
      <c r="A15" s="75" t="s">
        <v>15</v>
      </c>
      <c r="B15" s="76"/>
      <c r="C15" s="76"/>
      <c r="D15" s="76"/>
      <c r="E15" s="76"/>
      <c r="F15" s="70"/>
      <c r="G15" s="69" t="s">
        <v>16</v>
      </c>
      <c r="H15" s="69"/>
      <c r="I15" s="69"/>
      <c r="J15" s="70" t="s">
        <v>17</v>
      </c>
    </row>
    <row r="16" spans="1:10">
      <c r="A16" s="77"/>
      <c r="B16" s="78"/>
      <c r="C16" s="78"/>
      <c r="D16" s="78"/>
      <c r="E16" s="78"/>
      <c r="F16" s="71"/>
      <c r="G16" s="18" t="s">
        <v>2</v>
      </c>
      <c r="H16" s="18" t="s">
        <v>18</v>
      </c>
      <c r="I16" s="18" t="s">
        <v>19</v>
      </c>
      <c r="J16" s="71"/>
    </row>
    <row r="17" spans="1:10">
      <c r="A17" s="28" t="s">
        <v>20</v>
      </c>
      <c r="B17" s="29"/>
      <c r="C17" s="29"/>
      <c r="D17" s="29"/>
      <c r="E17" s="29"/>
      <c r="F17" s="30"/>
      <c r="G17" s="22">
        <v>48117898.43</v>
      </c>
      <c r="H17" s="22">
        <v>65875.97</v>
      </c>
      <c r="I17" s="22">
        <v>24518491.890000001</v>
      </c>
      <c r="J17" s="22">
        <v>72702266.289999992</v>
      </c>
    </row>
    <row r="18" spans="1:10">
      <c r="A18" s="28" t="s">
        <v>21</v>
      </c>
      <c r="B18" s="29"/>
      <c r="C18" s="29"/>
      <c r="D18" s="29"/>
      <c r="E18" s="29"/>
      <c r="F18" s="30"/>
      <c r="G18" s="22">
        <v>38739223.469999999</v>
      </c>
      <c r="H18" s="22">
        <v>8191.63</v>
      </c>
      <c r="I18" s="22">
        <v>23201474.200000003</v>
      </c>
      <c r="J18" s="20">
        <v>61948889.300000004</v>
      </c>
    </row>
    <row r="19" spans="1:10">
      <c r="A19" s="31" t="s">
        <v>22</v>
      </c>
      <c r="B19" s="32"/>
      <c r="C19" s="32"/>
      <c r="D19" s="32"/>
      <c r="E19" s="32"/>
      <c r="F19" s="33"/>
      <c r="G19" s="34">
        <v>86857121.900000006</v>
      </c>
      <c r="H19" s="34">
        <v>74067.600000000006</v>
      </c>
      <c r="I19" s="34">
        <v>47719966.090000004</v>
      </c>
      <c r="J19" s="34">
        <v>134651155.59</v>
      </c>
    </row>
    <row r="21" spans="1:10">
      <c r="A21" s="75" t="s">
        <v>23</v>
      </c>
      <c r="B21" s="76"/>
      <c r="C21" s="76"/>
      <c r="D21" s="76"/>
      <c r="E21" s="76"/>
      <c r="F21" s="70"/>
      <c r="G21" s="69" t="s">
        <v>16</v>
      </c>
      <c r="H21" s="69"/>
      <c r="I21" s="69"/>
      <c r="J21" s="70" t="s">
        <v>17</v>
      </c>
    </row>
    <row r="22" spans="1:10">
      <c r="A22" s="79"/>
      <c r="B22" s="80"/>
      <c r="C22" s="80"/>
      <c r="D22" s="80"/>
      <c r="E22" s="80"/>
      <c r="F22" s="81"/>
      <c r="G22" s="18" t="s">
        <v>2</v>
      </c>
      <c r="H22" s="18" t="s">
        <v>18</v>
      </c>
      <c r="I22" s="18" t="s">
        <v>19</v>
      </c>
      <c r="J22" s="71"/>
    </row>
    <row r="23" spans="1:10">
      <c r="A23" s="28" t="s">
        <v>24</v>
      </c>
      <c r="B23" s="29"/>
      <c r="C23" s="29"/>
      <c r="D23" s="29"/>
      <c r="E23" s="29"/>
      <c r="F23" s="30"/>
      <c r="G23" s="35">
        <v>-6453157.950067699</v>
      </c>
      <c r="H23" s="22">
        <v>-9862.3252707779684</v>
      </c>
      <c r="I23" s="22">
        <v>-2167421.9845000096</v>
      </c>
      <c r="J23" s="22">
        <v>-8630442.2598384861</v>
      </c>
    </row>
    <row r="24" spans="1:10">
      <c r="A24" s="28" t="s">
        <v>25</v>
      </c>
      <c r="B24" s="29"/>
      <c r="C24" s="29"/>
      <c r="D24" s="29"/>
      <c r="E24" s="29"/>
      <c r="F24" s="30"/>
      <c r="G24" s="35">
        <v>-5879404.6774632782</v>
      </c>
      <c r="H24" s="22">
        <v>-4545.1423538342196</v>
      </c>
      <c r="I24" s="22">
        <v>-2403875.6890299991</v>
      </c>
      <c r="J24" s="20">
        <v>-8287825.5088471118</v>
      </c>
    </row>
    <row r="25" spans="1:10">
      <c r="A25" s="72" t="s">
        <v>26</v>
      </c>
      <c r="B25" s="73"/>
      <c r="C25" s="73"/>
      <c r="D25" s="73"/>
      <c r="E25" s="73"/>
      <c r="F25" s="74"/>
      <c r="G25" s="36">
        <v>-12332562.627530977</v>
      </c>
      <c r="H25" s="37">
        <v>-14407.467624612189</v>
      </c>
      <c r="I25" s="37">
        <v>-4571297.6735300086</v>
      </c>
      <c r="J25" s="37">
        <v>-16918267.768685598</v>
      </c>
    </row>
    <row r="26" spans="1:10">
      <c r="A26" s="72" t="s">
        <v>27</v>
      </c>
      <c r="B26" s="73"/>
      <c r="C26" s="73"/>
      <c r="D26" s="73"/>
      <c r="E26" s="73"/>
      <c r="F26" s="74"/>
      <c r="G26" s="46">
        <v>-0.14198677503647489</v>
      </c>
      <c r="H26" s="47">
        <v>-0.1945178137891897</v>
      </c>
      <c r="I26" s="47">
        <v>-9.5794235580732121E-2</v>
      </c>
      <c r="J26" s="47">
        <v>-0.12564517322227906</v>
      </c>
    </row>
    <row r="28" spans="1:10" ht="18.75">
      <c r="A28" s="87" t="s">
        <v>28</v>
      </c>
      <c r="B28" s="88"/>
      <c r="C28" s="88"/>
      <c r="D28" s="88"/>
      <c r="E28" s="88"/>
      <c r="F28" s="88"/>
      <c r="G28" s="88"/>
      <c r="H28" s="88"/>
      <c r="I28" s="88"/>
      <c r="J28" s="89"/>
    </row>
    <row r="29" spans="1:10" ht="15.75" customHeight="1">
      <c r="A29" s="9" t="s">
        <v>29</v>
      </c>
      <c r="B29" s="2"/>
      <c r="C29" s="2" t="s">
        <v>36</v>
      </c>
      <c r="D29" s="10"/>
      <c r="E29" s="10"/>
      <c r="F29" s="11"/>
      <c r="G29" s="11"/>
      <c r="H29" s="11"/>
      <c r="I29" s="11"/>
      <c r="J29" s="12"/>
    </row>
    <row r="30" spans="1:10" ht="17.25" customHeight="1">
      <c r="A30" s="15" t="s">
        <v>3</v>
      </c>
      <c r="B30" s="3"/>
      <c r="C30" s="4">
        <v>43435</v>
      </c>
      <c r="D30" s="3"/>
      <c r="E30" s="3"/>
      <c r="F30" s="16"/>
      <c r="G30" s="16"/>
      <c r="H30" s="16"/>
      <c r="I30" s="16"/>
      <c r="J30" s="17"/>
    </row>
    <row r="33" spans="1:10" ht="15" customHeight="1">
      <c r="A33" s="75" t="s">
        <v>31</v>
      </c>
      <c r="B33" s="76"/>
      <c r="C33" s="76"/>
      <c r="D33" s="76"/>
      <c r="E33" s="76"/>
      <c r="F33" s="70"/>
      <c r="G33" s="69" t="s">
        <v>16</v>
      </c>
      <c r="H33" s="69"/>
      <c r="I33" s="69"/>
      <c r="J33" s="70" t="s">
        <v>17</v>
      </c>
    </row>
    <row r="34" spans="1:10">
      <c r="A34" s="77"/>
      <c r="B34" s="78"/>
      <c r="C34" s="78"/>
      <c r="D34" s="78"/>
      <c r="E34" s="78"/>
      <c r="F34" s="71"/>
      <c r="G34" s="18" t="s">
        <v>2</v>
      </c>
      <c r="H34" s="18" t="s">
        <v>18</v>
      </c>
      <c r="I34" s="18" t="s">
        <v>19</v>
      </c>
      <c r="J34" s="71"/>
    </row>
    <row r="35" spans="1:10" ht="15" customHeight="1">
      <c r="A35" s="90" t="s">
        <v>32</v>
      </c>
      <c r="B35" s="91"/>
      <c r="C35" s="91"/>
      <c r="D35" s="91"/>
      <c r="E35" s="91"/>
      <c r="F35" s="92"/>
      <c r="G35" s="20">
        <v>5.79</v>
      </c>
      <c r="H35" s="20">
        <v>5.79</v>
      </c>
      <c r="I35" s="20">
        <v>5.79</v>
      </c>
      <c r="J35" s="20">
        <v>5.79</v>
      </c>
    </row>
    <row r="36" spans="1:10" ht="15" customHeight="1">
      <c r="A36" s="93" t="s">
        <v>33</v>
      </c>
      <c r="B36" s="94"/>
      <c r="C36" s="94"/>
      <c r="D36" s="94"/>
      <c r="E36" s="94"/>
      <c r="F36" s="95"/>
      <c r="G36" s="23">
        <v>948493</v>
      </c>
      <c r="H36" s="23">
        <v>50773</v>
      </c>
      <c r="I36" s="23">
        <v>53830</v>
      </c>
      <c r="J36" s="23">
        <v>1053096</v>
      </c>
    </row>
    <row r="37" spans="1:10">
      <c r="A37" s="93" t="s">
        <v>34</v>
      </c>
      <c r="B37" s="94"/>
      <c r="C37" s="94"/>
      <c r="D37" s="94"/>
      <c r="E37" s="94"/>
      <c r="F37" s="95"/>
      <c r="G37" s="25">
        <v>9458246</v>
      </c>
      <c r="H37" s="25">
        <v>516042</v>
      </c>
      <c r="I37" s="25">
        <v>1919352</v>
      </c>
      <c r="J37" s="23">
        <v>11893640</v>
      </c>
    </row>
    <row r="38" spans="1:10">
      <c r="A38" s="96" t="s">
        <v>35</v>
      </c>
      <c r="B38" s="97"/>
      <c r="C38" s="97"/>
      <c r="D38" s="97"/>
      <c r="E38" s="97"/>
      <c r="F38" s="98"/>
      <c r="G38" s="22">
        <v>46231235.590000004</v>
      </c>
      <c r="H38" s="22">
        <v>1172266.07</v>
      </c>
      <c r="I38" s="22">
        <v>25983536.440000001</v>
      </c>
      <c r="J38" s="22">
        <v>73387038.099999994</v>
      </c>
    </row>
    <row r="39" spans="1:10">
      <c r="A39" s="28" t="s">
        <v>21</v>
      </c>
      <c r="B39" s="29"/>
      <c r="C39" s="29"/>
      <c r="D39" s="29"/>
      <c r="E39" s="29"/>
      <c r="F39" s="30"/>
      <c r="G39" s="22">
        <v>35914243.659999996</v>
      </c>
      <c r="H39" s="22">
        <v>1172266.07</v>
      </c>
      <c r="I39" s="22">
        <v>24177607.760000002</v>
      </c>
      <c r="J39" s="22">
        <v>61264117.490000002</v>
      </c>
    </row>
    <row r="40" spans="1:10">
      <c r="A40" s="31" t="s">
        <v>22</v>
      </c>
      <c r="B40" s="32"/>
      <c r="C40" s="32"/>
      <c r="D40" s="32"/>
      <c r="E40" s="32"/>
      <c r="F40" s="33"/>
      <c r="G40" s="34">
        <v>82145479.260000005</v>
      </c>
      <c r="H40" s="34">
        <v>2344532.14</v>
      </c>
      <c r="I40" s="34">
        <v>50161144.189999998</v>
      </c>
      <c r="J40" s="34">
        <v>134651155.59</v>
      </c>
    </row>
    <row r="42" spans="1:10" ht="15" customHeight="1">
      <c r="A42" s="75" t="s">
        <v>15</v>
      </c>
      <c r="B42" s="76"/>
      <c r="C42" s="76"/>
      <c r="D42" s="76"/>
      <c r="E42" s="76"/>
      <c r="F42" s="70"/>
      <c r="G42" s="69" t="s">
        <v>16</v>
      </c>
      <c r="H42" s="69"/>
      <c r="I42" s="69"/>
      <c r="J42" s="70" t="s">
        <v>17</v>
      </c>
    </row>
    <row r="43" spans="1:10">
      <c r="A43" s="77"/>
      <c r="B43" s="78"/>
      <c r="C43" s="78"/>
      <c r="D43" s="78"/>
      <c r="E43" s="78"/>
      <c r="F43" s="71"/>
      <c r="G43" s="18" t="s">
        <v>2</v>
      </c>
      <c r="H43" s="18" t="s">
        <v>18</v>
      </c>
      <c r="I43" s="18" t="s">
        <v>19</v>
      </c>
      <c r="J43" s="71"/>
    </row>
    <row r="44" spans="1:10">
      <c r="A44" s="28" t="s">
        <v>20</v>
      </c>
      <c r="B44" s="29"/>
      <c r="C44" s="29"/>
      <c r="D44" s="29"/>
      <c r="E44" s="29"/>
      <c r="F44" s="30"/>
      <c r="G44" s="22">
        <v>48117898.43</v>
      </c>
      <c r="H44" s="22">
        <v>65875.97</v>
      </c>
      <c r="I44" s="22">
        <v>24518491.890000001</v>
      </c>
      <c r="J44" s="22">
        <v>72702266.290000007</v>
      </c>
    </row>
    <row r="45" spans="1:10">
      <c r="A45" s="28" t="s">
        <v>21</v>
      </c>
      <c r="B45" s="29"/>
      <c r="C45" s="29"/>
      <c r="D45" s="29"/>
      <c r="E45" s="29"/>
      <c r="F45" s="30"/>
      <c r="G45" s="22">
        <v>38739223.469999999</v>
      </c>
      <c r="H45" s="22">
        <v>8191.63</v>
      </c>
      <c r="I45" s="22">
        <v>23201474.199999999</v>
      </c>
      <c r="J45" s="20">
        <v>61948889.299999997</v>
      </c>
    </row>
    <row r="46" spans="1:10">
      <c r="A46" s="31" t="s">
        <v>22</v>
      </c>
      <c r="B46" s="32"/>
      <c r="C46" s="32"/>
      <c r="D46" s="32"/>
      <c r="E46" s="32"/>
      <c r="F46" s="33"/>
      <c r="G46" s="34">
        <v>86857121.900000006</v>
      </c>
      <c r="H46" s="34">
        <v>74067.600000000006</v>
      </c>
      <c r="I46" s="34">
        <v>47719966.090000004</v>
      </c>
      <c r="J46" s="34">
        <v>134651155.59</v>
      </c>
    </row>
    <row r="48" spans="1:10" ht="30" customHeight="1">
      <c r="A48" s="75" t="s">
        <v>37</v>
      </c>
      <c r="B48" s="76"/>
      <c r="C48" s="76"/>
      <c r="D48" s="76"/>
      <c r="E48" s="76"/>
      <c r="F48" s="70"/>
      <c r="G48" s="69" t="s">
        <v>16</v>
      </c>
      <c r="H48" s="69"/>
      <c r="I48" s="69"/>
      <c r="J48" s="82" t="s">
        <v>38</v>
      </c>
    </row>
    <row r="49" spans="1:10" ht="36" customHeight="1">
      <c r="A49" s="77"/>
      <c r="B49" s="78"/>
      <c r="C49" s="78"/>
      <c r="D49" s="78"/>
      <c r="E49" s="78"/>
      <c r="F49" s="71"/>
      <c r="G49" s="60" t="s">
        <v>2</v>
      </c>
      <c r="H49" s="60" t="s">
        <v>18</v>
      </c>
      <c r="I49" s="60" t="s">
        <v>39</v>
      </c>
      <c r="J49" s="83"/>
    </row>
    <row r="50" spans="1:10" ht="27" customHeight="1">
      <c r="A50" s="85" t="s">
        <v>40</v>
      </c>
      <c r="B50" s="85"/>
      <c r="C50" s="85"/>
      <c r="D50" s="85"/>
      <c r="E50" s="85"/>
      <c r="F50" s="85"/>
      <c r="G50" s="58">
        <v>70661348.030000001</v>
      </c>
      <c r="H50" s="58">
        <v>2016761.03</v>
      </c>
      <c r="I50" s="58">
        <v>43148498.240000002</v>
      </c>
      <c r="J50" s="58">
        <v>115826607.3</v>
      </c>
    </row>
    <row r="51" spans="1:10" ht="22.5" customHeight="1">
      <c r="A51" s="84" t="s">
        <v>41</v>
      </c>
      <c r="B51" s="84"/>
      <c r="C51" s="84"/>
      <c r="D51" s="84"/>
      <c r="E51" s="84"/>
      <c r="F51" s="84"/>
      <c r="G51" s="58">
        <v>86857121.900000006</v>
      </c>
      <c r="H51" s="58">
        <v>74067.600000000006</v>
      </c>
      <c r="I51" s="58">
        <v>47719966.090000004</v>
      </c>
      <c r="J51" s="58">
        <v>134651155.59</v>
      </c>
    </row>
    <row r="52" spans="1:10" ht="21.75" customHeight="1">
      <c r="A52" s="86" t="s">
        <v>42</v>
      </c>
      <c r="B52" s="86"/>
      <c r="C52" s="86"/>
      <c r="D52" s="86"/>
      <c r="E52" s="86"/>
      <c r="F52" s="86"/>
      <c r="G52" s="59">
        <v>-16195773.869999999</v>
      </c>
      <c r="H52" s="59">
        <v>1942693.43</v>
      </c>
      <c r="I52" s="59">
        <v>-4571467.8499999996</v>
      </c>
      <c r="J52" s="59">
        <v>-18824548.289999999</v>
      </c>
    </row>
    <row r="53" spans="1:10" ht="21" customHeight="1">
      <c r="A53" s="86" t="s">
        <v>43</v>
      </c>
      <c r="B53" s="86"/>
      <c r="C53" s="86"/>
      <c r="D53" s="86"/>
      <c r="E53" s="86"/>
      <c r="F53" s="86"/>
      <c r="G53" s="57">
        <v>-0.1865</v>
      </c>
      <c r="H53" s="57">
        <v>26.2287</v>
      </c>
      <c r="I53" s="57">
        <v>-9.5799999999999996E-2</v>
      </c>
      <c r="J53" s="57">
        <v>-0.13980000000000001</v>
      </c>
    </row>
    <row r="54" spans="1:10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24.75" customHeight="1">
      <c r="A55" s="75" t="s">
        <v>37</v>
      </c>
      <c r="B55" s="76"/>
      <c r="C55" s="76"/>
      <c r="D55" s="76"/>
      <c r="E55" s="76"/>
      <c r="F55" s="70"/>
      <c r="G55" s="69" t="s">
        <v>16</v>
      </c>
      <c r="H55" s="69"/>
      <c r="I55" s="69"/>
      <c r="J55" s="82" t="s">
        <v>38</v>
      </c>
    </row>
    <row r="56" spans="1:10" ht="30">
      <c r="A56" s="77"/>
      <c r="B56" s="78"/>
      <c r="C56" s="78"/>
      <c r="D56" s="78"/>
      <c r="E56" s="78"/>
      <c r="F56" s="71"/>
      <c r="G56" s="60" t="s">
        <v>2</v>
      </c>
      <c r="H56" s="60" t="s">
        <v>18</v>
      </c>
      <c r="I56" s="60" t="s">
        <v>39</v>
      </c>
      <c r="J56" s="83"/>
    </row>
    <row r="57" spans="1:10" ht="16.5" customHeight="1">
      <c r="A57" s="84" t="s">
        <v>44</v>
      </c>
      <c r="B57" s="84"/>
      <c r="C57" s="84"/>
      <c r="D57" s="84"/>
      <c r="E57" s="84"/>
      <c r="F57" s="84"/>
      <c r="G57" s="56">
        <v>70661348.030000001</v>
      </c>
      <c r="H57" s="56">
        <v>2016761.03</v>
      </c>
      <c r="I57" s="56">
        <v>43148498.240000002</v>
      </c>
      <c r="J57" s="56">
        <v>115826607.3</v>
      </c>
    </row>
    <row r="58" spans="1:10" ht="17.25" customHeight="1">
      <c r="A58" s="84" t="s">
        <v>41</v>
      </c>
      <c r="B58" s="84"/>
      <c r="C58" s="84"/>
      <c r="D58" s="84"/>
      <c r="E58" s="84"/>
      <c r="F58" s="84"/>
      <c r="G58" s="56">
        <v>86857121.900000006</v>
      </c>
      <c r="H58" s="56">
        <v>74067.600000000006</v>
      </c>
      <c r="I58" s="56">
        <v>47719966.090000004</v>
      </c>
      <c r="J58" s="56">
        <v>134651155.59</v>
      </c>
    </row>
    <row r="59" spans="1:10" ht="13.5" customHeight="1">
      <c r="A59" s="84" t="s">
        <v>45</v>
      </c>
      <c r="B59" s="84"/>
      <c r="C59" s="84"/>
      <c r="D59" s="84"/>
      <c r="E59" s="84"/>
      <c r="F59" s="84"/>
      <c r="G59" s="61">
        <v>1.2292000000000001</v>
      </c>
      <c r="H59" s="61">
        <v>3.6700000000000003E-2</v>
      </c>
      <c r="I59" s="61">
        <v>1.1059000000000001</v>
      </c>
      <c r="J59" s="61">
        <v>1.1625239999999999</v>
      </c>
    </row>
  </sheetData>
  <mergeCells count="40">
    <mergeCell ref="J42:J43"/>
    <mergeCell ref="G42:I42"/>
    <mergeCell ref="A35:F35"/>
    <mergeCell ref="A36:F36"/>
    <mergeCell ref="A37:F37"/>
    <mergeCell ref="A38:F38"/>
    <mergeCell ref="A42:F43"/>
    <mergeCell ref="A25:F25"/>
    <mergeCell ref="A26:F26"/>
    <mergeCell ref="A28:J28"/>
    <mergeCell ref="A33:F34"/>
    <mergeCell ref="G33:I33"/>
    <mergeCell ref="J33:J34"/>
    <mergeCell ref="A21:F22"/>
    <mergeCell ref="G21:I21"/>
    <mergeCell ref="J21:J22"/>
    <mergeCell ref="A1:J1"/>
    <mergeCell ref="A6:F7"/>
    <mergeCell ref="G6:I6"/>
    <mergeCell ref="J6:J7"/>
    <mergeCell ref="A8:F8"/>
    <mergeCell ref="A9:F9"/>
    <mergeCell ref="A10:F10"/>
    <mergeCell ref="A11:F11"/>
    <mergeCell ref="A15:F16"/>
    <mergeCell ref="G15:I15"/>
    <mergeCell ref="J15:J16"/>
    <mergeCell ref="A59:F59"/>
    <mergeCell ref="A55:F56"/>
    <mergeCell ref="G48:I48"/>
    <mergeCell ref="A50:F50"/>
    <mergeCell ref="A51:F51"/>
    <mergeCell ref="A52:F52"/>
    <mergeCell ref="A53:F53"/>
    <mergeCell ref="G55:I55"/>
    <mergeCell ref="J55:J56"/>
    <mergeCell ref="A48:F49"/>
    <mergeCell ref="J48:J49"/>
    <mergeCell ref="A57:F57"/>
    <mergeCell ref="A58:F5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C3E0-B954-4C8D-AECD-B57E25DDFC17}">
  <dimension ref="A1:N53"/>
  <sheetViews>
    <sheetView showGridLines="0" topLeftCell="A37" workbookViewId="0">
      <selection activeCell="H50" sqref="H50:K53"/>
    </sheetView>
  </sheetViews>
  <sheetFormatPr defaultRowHeight="15"/>
  <cols>
    <col min="1" max="1" width="3.42578125" customWidth="1"/>
    <col min="2" max="2" width="18.7109375" customWidth="1"/>
    <col min="4" max="4" width="23.42578125" customWidth="1"/>
    <col min="8" max="8" width="16.42578125" customWidth="1"/>
    <col min="9" max="9" width="20.7109375" customWidth="1"/>
    <col min="10" max="10" width="21" customWidth="1"/>
    <col min="11" max="11" width="19" customWidth="1"/>
  </cols>
  <sheetData>
    <row r="1" spans="1:14" ht="18.75">
      <c r="A1" s="7"/>
      <c r="B1" s="87" t="s">
        <v>28</v>
      </c>
      <c r="C1" s="88"/>
      <c r="D1" s="88"/>
      <c r="E1" s="88"/>
      <c r="F1" s="88"/>
      <c r="G1" s="88"/>
      <c r="H1" s="88"/>
      <c r="I1" s="88"/>
      <c r="J1" s="88"/>
      <c r="K1" s="89"/>
      <c r="L1" s="7"/>
      <c r="M1" s="7"/>
      <c r="N1" s="7"/>
    </row>
    <row r="2" spans="1:14" ht="18.75">
      <c r="A2" s="44"/>
      <c r="B2" s="9" t="s">
        <v>29</v>
      </c>
      <c r="C2" s="2"/>
      <c r="D2" s="2" t="s">
        <v>46</v>
      </c>
      <c r="E2" s="10"/>
      <c r="F2" s="10"/>
      <c r="G2" s="11"/>
      <c r="H2" s="11"/>
      <c r="I2" s="11"/>
      <c r="J2" s="11"/>
      <c r="K2" s="12"/>
      <c r="L2" s="13"/>
      <c r="M2" s="13"/>
      <c r="N2" s="13"/>
    </row>
    <row r="3" spans="1:14" ht="18.75">
      <c r="A3" s="14"/>
      <c r="B3" s="15" t="s">
        <v>3</v>
      </c>
      <c r="C3" s="3"/>
      <c r="D3" s="4">
        <v>43435</v>
      </c>
      <c r="E3" s="3"/>
      <c r="F3" s="3"/>
      <c r="G3" s="16"/>
      <c r="H3" s="16"/>
      <c r="I3" s="16"/>
      <c r="J3" s="16"/>
      <c r="K3" s="17"/>
      <c r="L3" s="13"/>
      <c r="M3" s="13"/>
      <c r="N3" s="13"/>
    </row>
    <row r="5" spans="1:14" ht="15" customHeight="1"/>
    <row r="6" spans="1:14" ht="15" customHeight="1">
      <c r="B6" s="75" t="s">
        <v>31</v>
      </c>
      <c r="C6" s="76"/>
      <c r="D6" s="76"/>
      <c r="E6" s="76"/>
      <c r="F6" s="76"/>
      <c r="G6" s="70"/>
      <c r="H6" s="69" t="s">
        <v>16</v>
      </c>
      <c r="I6" s="69"/>
      <c r="J6" s="69"/>
      <c r="K6" s="70" t="s">
        <v>17</v>
      </c>
    </row>
    <row r="7" spans="1:14" ht="15" customHeight="1">
      <c r="B7" s="77"/>
      <c r="C7" s="78"/>
      <c r="D7" s="78"/>
      <c r="E7" s="78"/>
      <c r="F7" s="78"/>
      <c r="G7" s="71"/>
      <c r="H7" s="18" t="s">
        <v>2</v>
      </c>
      <c r="I7" s="18" t="s">
        <v>18</v>
      </c>
      <c r="J7" s="18" t="s">
        <v>19</v>
      </c>
      <c r="K7" s="71"/>
    </row>
    <row r="8" spans="1:14" ht="15" customHeight="1">
      <c r="B8" s="90" t="s">
        <v>32</v>
      </c>
      <c r="C8" s="91"/>
      <c r="D8" s="91"/>
      <c r="E8" s="91"/>
      <c r="F8" s="91"/>
      <c r="G8" s="92"/>
      <c r="H8" s="20">
        <v>5.79</v>
      </c>
      <c r="I8" s="20">
        <v>5.79</v>
      </c>
      <c r="J8" s="20">
        <v>5.79</v>
      </c>
      <c r="K8" s="22">
        <v>5.79</v>
      </c>
    </row>
    <row r="9" spans="1:14" ht="15" customHeight="1">
      <c r="B9" s="93" t="s">
        <v>33</v>
      </c>
      <c r="C9" s="94"/>
      <c r="D9" s="94"/>
      <c r="E9" s="94"/>
      <c r="F9" s="94"/>
      <c r="G9" s="95"/>
      <c r="H9" s="23">
        <v>999262</v>
      </c>
      <c r="I9" s="23">
        <v>0</v>
      </c>
      <c r="J9" s="23">
        <v>53830</v>
      </c>
      <c r="K9" s="23">
        <v>1053092</v>
      </c>
    </row>
    <row r="10" spans="1:14" ht="15" customHeight="1">
      <c r="B10" s="93" t="s">
        <v>34</v>
      </c>
      <c r="C10" s="94"/>
      <c r="D10" s="94"/>
      <c r="E10" s="94"/>
      <c r="F10" s="94"/>
      <c r="G10" s="95"/>
      <c r="H10" s="25">
        <v>9971562</v>
      </c>
      <c r="I10" s="25">
        <v>0</v>
      </c>
      <c r="J10" s="25">
        <v>1919352</v>
      </c>
      <c r="K10" s="23">
        <v>11890914</v>
      </c>
    </row>
    <row r="11" spans="1:14" ht="15" customHeight="1">
      <c r="B11" s="96" t="s">
        <v>35</v>
      </c>
      <c r="C11" s="97"/>
      <c r="D11" s="97"/>
      <c r="E11" s="97"/>
      <c r="F11" s="97"/>
      <c r="G11" s="98"/>
      <c r="H11" s="22">
        <v>50924667.622108072</v>
      </c>
      <c r="I11" s="22">
        <v>0</v>
      </c>
      <c r="J11" s="22">
        <v>24316727.823312487</v>
      </c>
      <c r="K11" s="22">
        <v>75241395.445420563</v>
      </c>
    </row>
    <row r="12" spans="1:14" ht="15" customHeight="1">
      <c r="B12" s="28" t="s">
        <v>21</v>
      </c>
      <c r="C12" s="29"/>
      <c r="D12" s="29"/>
      <c r="E12" s="29"/>
      <c r="F12" s="29"/>
      <c r="G12" s="30"/>
      <c r="H12" s="22">
        <v>40645060.48079665</v>
      </c>
      <c r="I12" s="22">
        <v>0</v>
      </c>
      <c r="J12" s="22">
        <v>22621168.237868726</v>
      </c>
      <c r="K12" s="22">
        <v>63266228.718665376</v>
      </c>
    </row>
    <row r="13" spans="1:14" ht="15" customHeight="1">
      <c r="B13" s="31" t="s">
        <v>22</v>
      </c>
      <c r="C13" s="32"/>
      <c r="D13" s="32"/>
      <c r="E13" s="32"/>
      <c r="F13" s="32"/>
      <c r="G13" s="33"/>
      <c r="H13" s="34">
        <v>91569728.102904722</v>
      </c>
      <c r="I13" s="34">
        <v>0</v>
      </c>
      <c r="J13" s="34">
        <v>46937896.061181217</v>
      </c>
      <c r="K13" s="34">
        <v>138507624.16408592</v>
      </c>
    </row>
    <row r="14" spans="1:14" ht="15" customHeight="1"/>
    <row r="15" spans="1:14" ht="15" customHeight="1">
      <c r="B15" s="75" t="s">
        <v>15</v>
      </c>
      <c r="C15" s="76"/>
      <c r="D15" s="76"/>
      <c r="E15" s="76"/>
      <c r="F15" s="76"/>
      <c r="G15" s="70"/>
      <c r="H15" s="69" t="s">
        <v>16</v>
      </c>
      <c r="I15" s="69"/>
      <c r="J15" s="69"/>
      <c r="K15" s="70" t="s">
        <v>17</v>
      </c>
    </row>
    <row r="16" spans="1:14" ht="15" customHeight="1">
      <c r="B16" s="77"/>
      <c r="C16" s="78"/>
      <c r="D16" s="78"/>
      <c r="E16" s="78"/>
      <c r="F16" s="78"/>
      <c r="G16" s="71"/>
      <c r="H16" s="18" t="s">
        <v>2</v>
      </c>
      <c r="I16" s="18" t="s">
        <v>18</v>
      </c>
      <c r="J16" s="18" t="s">
        <v>19</v>
      </c>
      <c r="K16" s="71"/>
    </row>
    <row r="17" spans="2:11">
      <c r="B17" s="28" t="s">
        <v>20</v>
      </c>
      <c r="C17" s="29"/>
      <c r="D17" s="29"/>
      <c r="E17" s="29"/>
      <c r="F17" s="29"/>
      <c r="G17" s="30"/>
      <c r="H17" s="22">
        <v>48117898.43</v>
      </c>
      <c r="I17" s="22">
        <v>65875.97</v>
      </c>
      <c r="J17" s="22">
        <v>24518491.890000001</v>
      </c>
      <c r="K17" s="22">
        <v>72702266.289999992</v>
      </c>
    </row>
    <row r="18" spans="2:11">
      <c r="B18" s="28" t="s">
        <v>21</v>
      </c>
      <c r="C18" s="29"/>
      <c r="D18" s="29"/>
      <c r="E18" s="29"/>
      <c r="F18" s="29"/>
      <c r="G18" s="30"/>
      <c r="H18" s="22">
        <v>38739223.469999999</v>
      </c>
      <c r="I18" s="22">
        <v>8191.63</v>
      </c>
      <c r="J18" s="22">
        <v>23201474.200000003</v>
      </c>
      <c r="K18" s="20">
        <v>61948889.300000004</v>
      </c>
    </row>
    <row r="19" spans="2:11">
      <c r="B19" s="31" t="s">
        <v>22</v>
      </c>
      <c r="C19" s="32"/>
      <c r="D19" s="32"/>
      <c r="E19" s="32"/>
      <c r="F19" s="32"/>
      <c r="G19" s="33"/>
      <c r="H19" s="34">
        <v>86857121.900000006</v>
      </c>
      <c r="I19" s="34">
        <v>74067.600000000006</v>
      </c>
      <c r="J19" s="34">
        <v>47719966.090000004</v>
      </c>
      <c r="K19" s="34">
        <v>134651155.59</v>
      </c>
    </row>
    <row r="21" spans="2:11">
      <c r="B21" s="75" t="s">
        <v>23</v>
      </c>
      <c r="C21" s="76"/>
      <c r="D21" s="76"/>
      <c r="E21" s="76"/>
      <c r="F21" s="76"/>
      <c r="G21" s="70"/>
      <c r="H21" s="69" t="s">
        <v>16</v>
      </c>
      <c r="I21" s="69"/>
      <c r="J21" s="69"/>
      <c r="K21" s="70" t="s">
        <v>17</v>
      </c>
    </row>
    <row r="22" spans="2:11">
      <c r="B22" s="79"/>
      <c r="C22" s="80"/>
      <c r="D22" s="80"/>
      <c r="E22" s="80"/>
      <c r="F22" s="80"/>
      <c r="G22" s="81"/>
      <c r="H22" s="18" t="s">
        <v>2</v>
      </c>
      <c r="I22" s="18" t="s">
        <v>18</v>
      </c>
      <c r="J22" s="18" t="s">
        <v>19</v>
      </c>
      <c r="K22" s="71"/>
    </row>
    <row r="23" spans="2:11">
      <c r="B23" s="28" t="s">
        <v>24</v>
      </c>
      <c r="C23" s="29"/>
      <c r="D23" s="29"/>
      <c r="E23" s="29"/>
      <c r="F23" s="29"/>
      <c r="G23" s="30"/>
      <c r="H23" s="35">
        <v>2806769.1921080723</v>
      </c>
      <c r="I23" s="22">
        <v>-65875.97</v>
      </c>
      <c r="J23" s="22">
        <v>-201764.06668751314</v>
      </c>
      <c r="K23" s="22">
        <v>2539129.155420559</v>
      </c>
    </row>
    <row r="24" spans="2:11">
      <c r="B24" s="28" t="s">
        <v>25</v>
      </c>
      <c r="C24" s="29"/>
      <c r="D24" s="29"/>
      <c r="E24" s="29"/>
      <c r="F24" s="29"/>
      <c r="G24" s="30"/>
      <c r="H24" s="35">
        <v>1905837.0107966512</v>
      </c>
      <c r="I24" s="22">
        <v>-8191.63</v>
      </c>
      <c r="J24" s="22">
        <v>-580305.96213127673</v>
      </c>
      <c r="K24" s="20">
        <v>1317339.4186653746</v>
      </c>
    </row>
    <row r="25" spans="2:11">
      <c r="B25" s="72" t="s">
        <v>26</v>
      </c>
      <c r="C25" s="73"/>
      <c r="D25" s="73"/>
      <c r="E25" s="73"/>
      <c r="F25" s="73"/>
      <c r="G25" s="74"/>
      <c r="H25" s="36">
        <v>4712606.2029047236</v>
      </c>
      <c r="I25" s="37">
        <v>-74067.600000000006</v>
      </c>
      <c r="J25" s="37">
        <v>-782070.02881878987</v>
      </c>
      <c r="K25" s="37">
        <v>3856468.5740859336</v>
      </c>
    </row>
    <row r="26" spans="2:11">
      <c r="B26" s="96" t="s">
        <v>27</v>
      </c>
      <c r="C26" s="97"/>
      <c r="D26" s="97"/>
      <c r="E26" s="97"/>
      <c r="F26" s="97"/>
      <c r="G26" s="98"/>
      <c r="H26" s="39">
        <v>5.4256992401042516E-2</v>
      </c>
      <c r="I26" s="39">
        <v>-1</v>
      </c>
      <c r="J26" s="39">
        <v>-1.6388738150899005E-2</v>
      </c>
      <c r="K26" s="39">
        <v>2.8640441719107963E-2</v>
      </c>
    </row>
    <row r="28" spans="2:11" ht="18.75">
      <c r="B28" s="87" t="s">
        <v>28</v>
      </c>
      <c r="C28" s="88"/>
      <c r="D28" s="88"/>
      <c r="E28" s="88"/>
      <c r="F28" s="88"/>
      <c r="G28" s="88"/>
      <c r="H28" s="88"/>
      <c r="I28" s="88"/>
      <c r="J28" s="88"/>
      <c r="K28" s="89"/>
    </row>
    <row r="29" spans="2:11" ht="18.75">
      <c r="B29" s="9" t="s">
        <v>29</v>
      </c>
      <c r="C29" s="2"/>
      <c r="D29" s="2" t="s">
        <v>47</v>
      </c>
      <c r="E29" s="10"/>
      <c r="F29" s="10"/>
      <c r="G29" s="11"/>
      <c r="H29" s="11"/>
      <c r="I29" s="11"/>
      <c r="J29" s="11"/>
      <c r="K29" s="12"/>
    </row>
    <row r="30" spans="2:11" ht="18.75">
      <c r="B30" s="15" t="s">
        <v>3</v>
      </c>
      <c r="C30" s="3"/>
      <c r="D30" s="4">
        <v>43435</v>
      </c>
      <c r="E30" s="3"/>
      <c r="F30" s="3"/>
      <c r="G30" s="16"/>
      <c r="H30" s="16"/>
      <c r="I30" s="16"/>
      <c r="J30" s="16"/>
      <c r="K30" s="17"/>
    </row>
    <row r="33" spans="2:11">
      <c r="B33" s="75" t="s">
        <v>31</v>
      </c>
      <c r="C33" s="76"/>
      <c r="D33" s="76"/>
      <c r="E33" s="76"/>
      <c r="F33" s="76"/>
      <c r="G33" s="70"/>
      <c r="H33" s="69" t="s">
        <v>16</v>
      </c>
      <c r="I33" s="69"/>
      <c r="J33" s="69"/>
      <c r="K33" s="70" t="s">
        <v>17</v>
      </c>
    </row>
    <row r="34" spans="2:11">
      <c r="B34" s="77"/>
      <c r="C34" s="78"/>
      <c r="D34" s="78"/>
      <c r="E34" s="78"/>
      <c r="F34" s="78"/>
      <c r="G34" s="71"/>
      <c r="H34" s="18" t="s">
        <v>2</v>
      </c>
      <c r="I34" s="18" t="s">
        <v>18</v>
      </c>
      <c r="J34" s="18" t="s">
        <v>19</v>
      </c>
      <c r="K34" s="71"/>
    </row>
    <row r="35" spans="2:11">
      <c r="B35" s="90" t="s">
        <v>32</v>
      </c>
      <c r="C35" s="91"/>
      <c r="D35" s="91"/>
      <c r="E35" s="91"/>
      <c r="F35" s="91"/>
      <c r="G35" s="92"/>
      <c r="H35" s="20">
        <v>5.79</v>
      </c>
      <c r="I35" s="20">
        <v>5.79</v>
      </c>
      <c r="J35" s="20">
        <v>5.79</v>
      </c>
      <c r="K35" s="22">
        <v>5.79</v>
      </c>
    </row>
    <row r="36" spans="2:11">
      <c r="B36" s="93" t="s">
        <v>33</v>
      </c>
      <c r="C36" s="94"/>
      <c r="D36" s="94"/>
      <c r="E36" s="94"/>
      <c r="F36" s="94"/>
      <c r="G36" s="95"/>
      <c r="H36" s="23">
        <v>999262</v>
      </c>
      <c r="I36" s="23">
        <v>50773</v>
      </c>
      <c r="J36" s="23">
        <v>53830</v>
      </c>
      <c r="K36" s="23">
        <v>1053096</v>
      </c>
    </row>
    <row r="37" spans="2:11">
      <c r="B37" s="93" t="s">
        <v>34</v>
      </c>
      <c r="C37" s="94"/>
      <c r="D37" s="94"/>
      <c r="E37" s="94"/>
      <c r="F37" s="94"/>
      <c r="G37" s="95"/>
      <c r="H37" s="25">
        <v>9971562</v>
      </c>
      <c r="I37" s="25">
        <v>516042</v>
      </c>
      <c r="J37" s="25">
        <v>1919352</v>
      </c>
      <c r="K37" s="23">
        <v>11893640</v>
      </c>
    </row>
    <row r="38" spans="2:11">
      <c r="B38" s="96" t="s">
        <v>35</v>
      </c>
      <c r="C38" s="97"/>
      <c r="D38" s="97"/>
      <c r="E38" s="97"/>
      <c r="F38" s="97"/>
      <c r="G38" s="98"/>
      <c r="H38" s="22">
        <v>48507294.505497433</v>
      </c>
      <c r="I38" s="22">
        <v>1169690.1000000001</v>
      </c>
      <c r="J38" s="22">
        <v>24458334.710000001</v>
      </c>
      <c r="K38" s="22">
        <v>74169790.519999996</v>
      </c>
    </row>
    <row r="39" spans="2:11">
      <c r="B39" s="28" t="s">
        <v>21</v>
      </c>
      <c r="C39" s="29"/>
      <c r="D39" s="29"/>
      <c r="E39" s="29"/>
      <c r="F39" s="29"/>
      <c r="G39" s="30"/>
      <c r="H39" s="22">
        <v>38227687.364186004</v>
      </c>
      <c r="I39" s="22">
        <v>1169690.1000000001</v>
      </c>
      <c r="J39" s="22">
        <v>22750722.460000001</v>
      </c>
      <c r="K39" s="22">
        <v>61627385.280000001</v>
      </c>
    </row>
    <row r="40" spans="2:11">
      <c r="B40" s="31" t="s">
        <v>22</v>
      </c>
      <c r="C40" s="32"/>
      <c r="D40" s="32"/>
      <c r="E40" s="32"/>
      <c r="F40" s="32"/>
      <c r="G40" s="33"/>
      <c r="H40" s="34">
        <v>86734981.869683444</v>
      </c>
      <c r="I40" s="34">
        <v>2339380.2000000002</v>
      </c>
      <c r="J40" s="34">
        <v>47209057.170000002</v>
      </c>
      <c r="K40" s="34">
        <v>135797175.80000001</v>
      </c>
    </row>
    <row r="42" spans="2:11">
      <c r="B42" s="75" t="s">
        <v>15</v>
      </c>
      <c r="C42" s="76"/>
      <c r="D42" s="76"/>
      <c r="E42" s="76"/>
      <c r="F42" s="76"/>
      <c r="G42" s="70"/>
      <c r="H42" s="69" t="s">
        <v>16</v>
      </c>
      <c r="I42" s="69"/>
      <c r="J42" s="69"/>
      <c r="K42" s="70" t="s">
        <v>17</v>
      </c>
    </row>
    <row r="43" spans="2:11">
      <c r="B43" s="77"/>
      <c r="C43" s="78"/>
      <c r="D43" s="78"/>
      <c r="E43" s="78"/>
      <c r="F43" s="78"/>
      <c r="G43" s="71"/>
      <c r="H43" s="18" t="s">
        <v>2</v>
      </c>
      <c r="I43" s="18" t="s">
        <v>18</v>
      </c>
      <c r="J43" s="18" t="s">
        <v>19</v>
      </c>
      <c r="K43" s="71"/>
    </row>
    <row r="44" spans="2:11">
      <c r="B44" s="28" t="s">
        <v>20</v>
      </c>
      <c r="C44" s="29"/>
      <c r="D44" s="29"/>
      <c r="E44" s="29"/>
      <c r="F44" s="29"/>
      <c r="G44" s="30"/>
      <c r="H44" s="22">
        <v>48117898.43</v>
      </c>
      <c r="I44" s="22">
        <v>65875.97</v>
      </c>
      <c r="J44" s="22">
        <v>24518491.890000001</v>
      </c>
      <c r="K44" s="22">
        <v>72702266.289999992</v>
      </c>
    </row>
    <row r="45" spans="2:11">
      <c r="B45" s="28" t="s">
        <v>21</v>
      </c>
      <c r="C45" s="29"/>
      <c r="D45" s="29"/>
      <c r="E45" s="29"/>
      <c r="F45" s="29"/>
      <c r="G45" s="30"/>
      <c r="H45" s="22">
        <v>38739223.469999999</v>
      </c>
      <c r="I45" s="22">
        <v>8191.63</v>
      </c>
      <c r="J45" s="22">
        <v>23201474.200000003</v>
      </c>
      <c r="K45" s="20">
        <v>61948889.300000004</v>
      </c>
    </row>
    <row r="46" spans="2:11">
      <c r="B46" s="31" t="s">
        <v>22</v>
      </c>
      <c r="C46" s="32"/>
      <c r="D46" s="32"/>
      <c r="E46" s="32"/>
      <c r="F46" s="32"/>
      <c r="G46" s="33"/>
      <c r="H46" s="34">
        <v>86857121.900000006</v>
      </c>
      <c r="I46" s="34">
        <v>74067.600000000006</v>
      </c>
      <c r="J46" s="34">
        <v>47719966.090000004</v>
      </c>
      <c r="K46" s="34">
        <v>134651155.59</v>
      </c>
    </row>
    <row r="48" spans="2:11">
      <c r="B48" s="75" t="s">
        <v>23</v>
      </c>
      <c r="C48" s="76"/>
      <c r="D48" s="76"/>
      <c r="E48" s="76"/>
      <c r="F48" s="76"/>
      <c r="G48" s="70"/>
      <c r="H48" s="69" t="s">
        <v>16</v>
      </c>
      <c r="I48" s="69"/>
      <c r="J48" s="69"/>
      <c r="K48" s="70" t="s">
        <v>17</v>
      </c>
    </row>
    <row r="49" spans="2:11">
      <c r="B49" s="79"/>
      <c r="C49" s="80"/>
      <c r="D49" s="80"/>
      <c r="E49" s="80"/>
      <c r="F49" s="80"/>
      <c r="G49" s="81"/>
      <c r="H49" s="18" t="s">
        <v>2</v>
      </c>
      <c r="I49" s="18" t="s">
        <v>18</v>
      </c>
      <c r="J49" s="18" t="s">
        <v>19</v>
      </c>
      <c r="K49" s="71"/>
    </row>
    <row r="50" spans="2:11">
      <c r="B50" s="28" t="s">
        <v>24</v>
      </c>
      <c r="C50" s="29"/>
      <c r="D50" s="29"/>
      <c r="E50" s="29"/>
      <c r="F50" s="29"/>
      <c r="G50" s="30"/>
      <c r="H50" s="35">
        <v>423867.28</v>
      </c>
      <c r="I50" s="22">
        <v>1103814.1299999999</v>
      </c>
      <c r="J50" s="22">
        <v>-60157.18</v>
      </c>
      <c r="K50" s="22">
        <v>1467524.23</v>
      </c>
    </row>
    <row r="51" spans="2:11">
      <c r="B51" s="28" t="s">
        <v>25</v>
      </c>
      <c r="C51" s="29"/>
      <c r="D51" s="29"/>
      <c r="E51" s="29"/>
      <c r="F51" s="29"/>
      <c r="G51" s="30"/>
      <c r="H51" s="35">
        <v>-1032250.75</v>
      </c>
      <c r="I51" s="22">
        <v>1161498.47</v>
      </c>
      <c r="J51" s="22">
        <v>-450751.74</v>
      </c>
      <c r="K51" s="20">
        <v>-321504.02</v>
      </c>
    </row>
    <row r="52" spans="2:11">
      <c r="B52" s="72" t="s">
        <v>26</v>
      </c>
      <c r="C52" s="73"/>
      <c r="D52" s="73"/>
      <c r="E52" s="73"/>
      <c r="F52" s="73"/>
      <c r="G52" s="74"/>
      <c r="H52" s="36">
        <v>-608383.47</v>
      </c>
      <c r="I52" s="37">
        <v>2265312.6</v>
      </c>
      <c r="J52" s="37">
        <v>-510908.92</v>
      </c>
      <c r="K52" s="37">
        <v>1146020.21</v>
      </c>
    </row>
    <row r="53" spans="2:11">
      <c r="B53" s="96" t="s">
        <v>27</v>
      </c>
      <c r="C53" s="97"/>
      <c r="D53" s="97"/>
      <c r="E53" s="97"/>
      <c r="F53" s="97"/>
      <c r="G53" s="98"/>
      <c r="H53" s="39">
        <v>-7.0000000000000001E-3</v>
      </c>
      <c r="I53" s="39">
        <v>30.584399999999999</v>
      </c>
      <c r="J53" s="39">
        <v>-1.0699999999999999E-2</v>
      </c>
      <c r="K53" s="39">
        <v>8.5000000000000006E-3</v>
      </c>
    </row>
  </sheetData>
  <mergeCells count="32">
    <mergeCell ref="K42:K43"/>
    <mergeCell ref="B48:G49"/>
    <mergeCell ref="H48:J48"/>
    <mergeCell ref="K48:K49"/>
    <mergeCell ref="B52:G52"/>
    <mergeCell ref="H42:J42"/>
    <mergeCell ref="B53:G53"/>
    <mergeCell ref="B35:G35"/>
    <mergeCell ref="B36:G36"/>
    <mergeCell ref="B37:G37"/>
    <mergeCell ref="B38:G38"/>
    <mergeCell ref="B42:G43"/>
    <mergeCell ref="B25:G25"/>
    <mergeCell ref="B26:G26"/>
    <mergeCell ref="B28:K28"/>
    <mergeCell ref="B33:G34"/>
    <mergeCell ref="H33:J33"/>
    <mergeCell ref="K33:K34"/>
    <mergeCell ref="B21:G22"/>
    <mergeCell ref="H21:J21"/>
    <mergeCell ref="K21:K22"/>
    <mergeCell ref="B1:K1"/>
    <mergeCell ref="B6:G7"/>
    <mergeCell ref="H6:J6"/>
    <mergeCell ref="K6:K7"/>
    <mergeCell ref="B8:G8"/>
    <mergeCell ref="B9:G9"/>
    <mergeCell ref="B10:G10"/>
    <mergeCell ref="B11:G11"/>
    <mergeCell ref="B15:G16"/>
    <mergeCell ref="H15:J15"/>
    <mergeCell ref="K15:K1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532A-6506-4752-8DA4-2018AF20BEC9}">
  <dimension ref="A1:N54"/>
  <sheetViews>
    <sheetView showGridLines="0" topLeftCell="A34" workbookViewId="0">
      <selection activeCell="H51" sqref="H51:K54"/>
    </sheetView>
  </sheetViews>
  <sheetFormatPr defaultRowHeight="15"/>
  <cols>
    <col min="1" max="1" width="3.42578125" customWidth="1"/>
    <col min="2" max="2" width="18.7109375" customWidth="1"/>
    <col min="4" max="4" width="23.42578125" customWidth="1"/>
    <col min="8" max="8" width="16.42578125" customWidth="1"/>
    <col min="9" max="9" width="20.7109375" customWidth="1"/>
    <col min="10" max="10" width="21" customWidth="1"/>
    <col min="11" max="11" width="19" customWidth="1"/>
  </cols>
  <sheetData>
    <row r="1" spans="1:14" ht="18.75">
      <c r="A1" s="7"/>
      <c r="B1" s="87" t="s">
        <v>28</v>
      </c>
      <c r="C1" s="88"/>
      <c r="D1" s="88"/>
      <c r="E1" s="88"/>
      <c r="F1" s="88"/>
      <c r="G1" s="88"/>
      <c r="H1" s="88"/>
      <c r="I1" s="88"/>
      <c r="J1" s="88"/>
      <c r="K1" s="89"/>
      <c r="L1" s="7"/>
      <c r="M1" s="7"/>
      <c r="N1" s="7"/>
    </row>
    <row r="2" spans="1:14" ht="18.75">
      <c r="A2" s="44"/>
      <c r="B2" s="9" t="s">
        <v>29</v>
      </c>
      <c r="C2" s="2"/>
      <c r="D2" s="2" t="s">
        <v>48</v>
      </c>
      <c r="E2" s="10"/>
      <c r="F2" s="10"/>
      <c r="G2" s="11"/>
      <c r="H2" s="11"/>
      <c r="I2" s="11"/>
      <c r="J2" s="11"/>
      <c r="K2" s="12"/>
      <c r="L2" s="13"/>
      <c r="M2" s="13"/>
      <c r="N2" s="13"/>
    </row>
    <row r="3" spans="1:14" ht="18.75">
      <c r="A3" s="14"/>
      <c r="B3" s="15" t="s">
        <v>3</v>
      </c>
      <c r="C3" s="3"/>
      <c r="D3" s="4">
        <v>43435</v>
      </c>
      <c r="E3" s="3"/>
      <c r="F3" s="3"/>
      <c r="G3" s="16"/>
      <c r="H3" s="16"/>
      <c r="I3" s="16"/>
      <c r="J3" s="16"/>
      <c r="K3" s="17"/>
      <c r="L3" s="13"/>
      <c r="M3" s="13"/>
      <c r="N3" s="13"/>
    </row>
    <row r="5" spans="1:14" ht="15" customHeight="1"/>
    <row r="6" spans="1:14" ht="15" customHeight="1">
      <c r="B6" s="75" t="s">
        <v>31</v>
      </c>
      <c r="C6" s="76"/>
      <c r="D6" s="76"/>
      <c r="E6" s="76"/>
      <c r="F6" s="76"/>
      <c r="G6" s="70"/>
      <c r="H6" s="69" t="s">
        <v>16</v>
      </c>
      <c r="I6" s="69"/>
      <c r="J6" s="69"/>
      <c r="K6" s="70" t="s">
        <v>17</v>
      </c>
    </row>
    <row r="7" spans="1:14" ht="15" customHeight="1">
      <c r="B7" s="77"/>
      <c r="C7" s="78"/>
      <c r="D7" s="78"/>
      <c r="E7" s="78"/>
      <c r="F7" s="78"/>
      <c r="G7" s="71"/>
      <c r="H7" s="18" t="s">
        <v>2</v>
      </c>
      <c r="I7" s="18" t="s">
        <v>18</v>
      </c>
      <c r="J7" s="18" t="s">
        <v>19</v>
      </c>
      <c r="K7" s="71"/>
    </row>
    <row r="8" spans="1:14" ht="15" customHeight="1">
      <c r="B8" s="90" t="s">
        <v>32</v>
      </c>
      <c r="C8" s="91"/>
      <c r="D8" s="91"/>
      <c r="E8" s="91"/>
      <c r="F8" s="91"/>
      <c r="G8" s="92"/>
      <c r="H8" s="20">
        <v>5.79</v>
      </c>
      <c r="I8" s="20">
        <v>5.79</v>
      </c>
      <c r="J8" s="20">
        <v>5.79</v>
      </c>
      <c r="K8" s="22">
        <v>5.79</v>
      </c>
    </row>
    <row r="9" spans="1:14" ht="15" customHeight="1">
      <c r="B9" s="93" t="s">
        <v>33</v>
      </c>
      <c r="C9" s="94"/>
      <c r="D9" s="94"/>
      <c r="E9" s="94"/>
      <c r="F9" s="94"/>
      <c r="G9" s="95"/>
      <c r="H9" s="23">
        <v>999262</v>
      </c>
      <c r="I9" s="23">
        <v>0</v>
      </c>
      <c r="J9" s="23">
        <v>53830</v>
      </c>
      <c r="K9" s="23">
        <v>1053092</v>
      </c>
    </row>
    <row r="10" spans="1:14" ht="15" customHeight="1">
      <c r="B10" s="93" t="s">
        <v>34</v>
      </c>
      <c r="C10" s="94"/>
      <c r="D10" s="94"/>
      <c r="E10" s="94"/>
      <c r="F10" s="94"/>
      <c r="G10" s="95"/>
      <c r="H10" s="25">
        <v>9971562</v>
      </c>
      <c r="I10" s="25">
        <v>0</v>
      </c>
      <c r="J10" s="25">
        <v>1919352</v>
      </c>
      <c r="K10" s="23">
        <v>11890914</v>
      </c>
    </row>
    <row r="11" spans="1:14" ht="15" customHeight="1">
      <c r="B11" s="96" t="s">
        <v>35</v>
      </c>
      <c r="C11" s="97"/>
      <c r="D11" s="97"/>
      <c r="E11" s="97"/>
      <c r="F11" s="97"/>
      <c r="G11" s="98"/>
      <c r="H11" s="22">
        <v>50819510.837265722</v>
      </c>
      <c r="I11" s="22">
        <v>0</v>
      </c>
      <c r="J11" s="22">
        <v>24458334.714572683</v>
      </c>
      <c r="K11" s="22">
        <v>75277845.551838398</v>
      </c>
    </row>
    <row r="12" spans="1:14" ht="15" customHeight="1">
      <c r="B12" s="28" t="s">
        <v>21</v>
      </c>
      <c r="C12" s="29"/>
      <c r="D12" s="29"/>
      <c r="E12" s="29"/>
      <c r="F12" s="29"/>
      <c r="G12" s="30"/>
      <c r="H12" s="22">
        <v>39984717.852421887</v>
      </c>
      <c r="I12" s="22">
        <v>0</v>
      </c>
      <c r="J12" s="22">
        <v>22750722.459281527</v>
      </c>
      <c r="K12" s="22">
        <v>62735440.311703414</v>
      </c>
    </row>
    <row r="13" spans="1:14" ht="15" customHeight="1">
      <c r="B13" s="31" t="s">
        <v>22</v>
      </c>
      <c r="C13" s="32"/>
      <c r="D13" s="32"/>
      <c r="E13" s="32"/>
      <c r="F13" s="32"/>
      <c r="G13" s="33"/>
      <c r="H13" s="34">
        <v>90804228.68968761</v>
      </c>
      <c r="I13" s="34">
        <v>0</v>
      </c>
      <c r="J13" s="34">
        <v>47209057.173854209</v>
      </c>
      <c r="K13" s="34">
        <v>138013285.86354181</v>
      </c>
    </row>
    <row r="14" spans="1:14" ht="15" customHeight="1"/>
    <row r="15" spans="1:14" ht="15" customHeight="1">
      <c r="B15" s="75" t="s">
        <v>15</v>
      </c>
      <c r="C15" s="76"/>
      <c r="D15" s="76"/>
      <c r="E15" s="76"/>
      <c r="F15" s="76"/>
      <c r="G15" s="70"/>
      <c r="H15" s="69" t="s">
        <v>16</v>
      </c>
      <c r="I15" s="69"/>
      <c r="J15" s="69"/>
      <c r="K15" s="70" t="s">
        <v>17</v>
      </c>
    </row>
    <row r="16" spans="1:14" ht="15" customHeight="1">
      <c r="B16" s="77"/>
      <c r="C16" s="78"/>
      <c r="D16" s="78"/>
      <c r="E16" s="78"/>
      <c r="F16" s="78"/>
      <c r="G16" s="71"/>
      <c r="H16" s="18" t="s">
        <v>2</v>
      </c>
      <c r="I16" s="18" t="s">
        <v>18</v>
      </c>
      <c r="J16" s="18" t="s">
        <v>19</v>
      </c>
      <c r="K16" s="71"/>
    </row>
    <row r="17" spans="2:11">
      <c r="B17" s="28" t="s">
        <v>20</v>
      </c>
      <c r="C17" s="29"/>
      <c r="D17" s="29"/>
      <c r="E17" s="29"/>
      <c r="F17" s="29"/>
      <c r="G17" s="30"/>
      <c r="H17" s="22">
        <v>48117898.43</v>
      </c>
      <c r="I17" s="22">
        <v>65875.97</v>
      </c>
      <c r="J17" s="22">
        <v>24518491.890000001</v>
      </c>
      <c r="K17" s="22">
        <v>72702266.289999992</v>
      </c>
    </row>
    <row r="18" spans="2:11">
      <c r="B18" s="28" t="s">
        <v>21</v>
      </c>
      <c r="C18" s="29"/>
      <c r="D18" s="29"/>
      <c r="E18" s="29"/>
      <c r="F18" s="29"/>
      <c r="G18" s="30"/>
      <c r="H18" s="22">
        <v>38739223.469999999</v>
      </c>
      <c r="I18" s="22">
        <v>8191.63</v>
      </c>
      <c r="J18" s="22">
        <v>23201474.200000003</v>
      </c>
      <c r="K18" s="20">
        <v>61948889.300000004</v>
      </c>
    </row>
    <row r="19" spans="2:11">
      <c r="B19" s="31" t="s">
        <v>22</v>
      </c>
      <c r="C19" s="32"/>
      <c r="D19" s="32"/>
      <c r="E19" s="32"/>
      <c r="F19" s="32"/>
      <c r="G19" s="33"/>
      <c r="H19" s="34">
        <v>86857121.900000006</v>
      </c>
      <c r="I19" s="34">
        <v>74067.600000000006</v>
      </c>
      <c r="J19" s="34">
        <v>47719966.090000004</v>
      </c>
      <c r="K19" s="34">
        <v>134651155.59</v>
      </c>
    </row>
    <row r="21" spans="2:11">
      <c r="B21" s="75" t="s">
        <v>23</v>
      </c>
      <c r="C21" s="76"/>
      <c r="D21" s="76"/>
      <c r="E21" s="76"/>
      <c r="F21" s="76"/>
      <c r="G21" s="70"/>
      <c r="H21" s="69" t="s">
        <v>16</v>
      </c>
      <c r="I21" s="69"/>
      <c r="J21" s="69"/>
      <c r="K21" s="70" t="s">
        <v>17</v>
      </c>
    </row>
    <row r="22" spans="2:11">
      <c r="B22" s="79"/>
      <c r="C22" s="80"/>
      <c r="D22" s="80"/>
      <c r="E22" s="80"/>
      <c r="F22" s="80"/>
      <c r="G22" s="81"/>
      <c r="H22" s="18" t="s">
        <v>2</v>
      </c>
      <c r="I22" s="18" t="s">
        <v>18</v>
      </c>
      <c r="J22" s="18" t="s">
        <v>19</v>
      </c>
      <c r="K22" s="71"/>
    </row>
    <row r="23" spans="2:11">
      <c r="B23" s="28" t="s">
        <v>24</v>
      </c>
      <c r="C23" s="29"/>
      <c r="D23" s="29"/>
      <c r="E23" s="29"/>
      <c r="F23" s="29"/>
      <c r="G23" s="30"/>
      <c r="H23" s="35">
        <v>2701612.4072657228</v>
      </c>
      <c r="I23" s="22">
        <v>-65875.97</v>
      </c>
      <c r="J23" s="22">
        <v>-60157.175427317619</v>
      </c>
      <c r="K23" s="22">
        <v>2575579.2618384049</v>
      </c>
    </row>
    <row r="24" spans="2:11">
      <c r="B24" s="28" t="s">
        <v>25</v>
      </c>
      <c r="C24" s="29"/>
      <c r="D24" s="29"/>
      <c r="E24" s="29"/>
      <c r="F24" s="29"/>
      <c r="G24" s="30"/>
      <c r="H24" s="35">
        <v>1245494.3824218884</v>
      </c>
      <c r="I24" s="22">
        <v>-8191.63</v>
      </c>
      <c r="J24" s="22">
        <v>-450751.74071847647</v>
      </c>
      <c r="K24" s="20">
        <v>786551.01170341205</v>
      </c>
    </row>
    <row r="25" spans="2:11">
      <c r="B25" s="72" t="s">
        <v>26</v>
      </c>
      <c r="C25" s="73"/>
      <c r="D25" s="73"/>
      <c r="E25" s="73"/>
      <c r="F25" s="73"/>
      <c r="G25" s="74"/>
      <c r="H25" s="36">
        <v>3947106.7896876112</v>
      </c>
      <c r="I25" s="37">
        <v>-74067.600000000006</v>
      </c>
      <c r="J25" s="37">
        <v>-510908.91614579409</v>
      </c>
      <c r="K25" s="37">
        <v>3362130.273541817</v>
      </c>
    </row>
    <row r="26" spans="2:11">
      <c r="B26" s="96" t="s">
        <v>27</v>
      </c>
      <c r="C26" s="97"/>
      <c r="D26" s="97"/>
      <c r="E26" s="97"/>
      <c r="F26" s="97"/>
      <c r="G26" s="98"/>
      <c r="H26" s="45">
        <v>4.5443674661842681E-2</v>
      </c>
      <c r="I26" s="45">
        <v>-1</v>
      </c>
      <c r="J26" s="45">
        <v>-1.0706397300916314E-2</v>
      </c>
      <c r="K26" s="45">
        <v>2.4969189895251882E-2</v>
      </c>
    </row>
    <row r="29" spans="2:11" ht="18.75">
      <c r="B29" s="87" t="s">
        <v>28</v>
      </c>
      <c r="C29" s="88"/>
      <c r="D29" s="88"/>
      <c r="E29" s="88"/>
      <c r="F29" s="88"/>
      <c r="G29" s="88"/>
      <c r="H29" s="88"/>
      <c r="I29" s="88"/>
      <c r="J29" s="88"/>
      <c r="K29" s="89"/>
    </row>
    <row r="30" spans="2:11" ht="18.75">
      <c r="B30" s="9" t="s">
        <v>29</v>
      </c>
      <c r="C30" s="2"/>
      <c r="D30" s="2" t="s">
        <v>49</v>
      </c>
      <c r="E30" s="10"/>
      <c r="F30" s="10"/>
      <c r="G30" s="11"/>
      <c r="H30" s="11"/>
      <c r="I30" s="11"/>
      <c r="J30" s="11"/>
      <c r="K30" s="12"/>
    </row>
    <row r="31" spans="2:11" ht="18.75">
      <c r="B31" s="15" t="s">
        <v>3</v>
      </c>
      <c r="C31" s="3"/>
      <c r="D31" s="4">
        <v>43435</v>
      </c>
      <c r="E31" s="3"/>
      <c r="F31" s="3"/>
      <c r="G31" s="16"/>
      <c r="H31" s="16"/>
      <c r="I31" s="16"/>
      <c r="J31" s="16"/>
      <c r="K31" s="17"/>
    </row>
    <row r="34" spans="2:11">
      <c r="B34" s="75" t="s">
        <v>31</v>
      </c>
      <c r="C34" s="76"/>
      <c r="D34" s="76"/>
      <c r="E34" s="76"/>
      <c r="F34" s="76"/>
      <c r="G34" s="70"/>
      <c r="H34" s="69" t="s">
        <v>16</v>
      </c>
      <c r="I34" s="69"/>
      <c r="J34" s="69"/>
      <c r="K34" s="70" t="s">
        <v>17</v>
      </c>
    </row>
    <row r="35" spans="2:11">
      <c r="B35" s="77"/>
      <c r="C35" s="78"/>
      <c r="D35" s="78"/>
      <c r="E35" s="78"/>
      <c r="F35" s="78"/>
      <c r="G35" s="71"/>
      <c r="H35" s="18" t="s">
        <v>2</v>
      </c>
      <c r="I35" s="18" t="s">
        <v>18</v>
      </c>
      <c r="J35" s="18" t="s">
        <v>19</v>
      </c>
      <c r="K35" s="71"/>
    </row>
    <row r="36" spans="2:11">
      <c r="B36" s="90" t="s">
        <v>32</v>
      </c>
      <c r="C36" s="91"/>
      <c r="D36" s="91"/>
      <c r="E36" s="91"/>
      <c r="F36" s="91"/>
      <c r="G36" s="92"/>
      <c r="H36" s="20">
        <v>5.79</v>
      </c>
      <c r="I36" s="20">
        <v>5.79</v>
      </c>
      <c r="J36" s="20">
        <v>5.79</v>
      </c>
      <c r="K36" s="22">
        <v>5.79</v>
      </c>
    </row>
    <row r="37" spans="2:11">
      <c r="B37" s="93" t="s">
        <v>33</v>
      </c>
      <c r="C37" s="94"/>
      <c r="D37" s="94"/>
      <c r="E37" s="94"/>
      <c r="F37" s="94"/>
      <c r="G37" s="95"/>
      <c r="H37" s="23">
        <v>948493</v>
      </c>
      <c r="I37" s="23">
        <v>50773</v>
      </c>
      <c r="J37" s="23">
        <v>53830</v>
      </c>
      <c r="K37" s="23">
        <v>1053096</v>
      </c>
    </row>
    <row r="38" spans="2:11">
      <c r="B38" s="93" t="s">
        <v>34</v>
      </c>
      <c r="C38" s="94"/>
      <c r="D38" s="94"/>
      <c r="E38" s="94"/>
      <c r="F38" s="94"/>
      <c r="G38" s="95"/>
      <c r="H38" s="25">
        <v>9458246</v>
      </c>
      <c r="I38" s="25">
        <v>516042</v>
      </c>
      <c r="J38" s="25">
        <v>1919352</v>
      </c>
      <c r="K38" s="23">
        <v>11893640</v>
      </c>
    </row>
    <row r="39" spans="2:11">
      <c r="B39" s="96" t="s">
        <v>35</v>
      </c>
      <c r="C39" s="97"/>
      <c r="D39" s="97"/>
      <c r="E39" s="97"/>
      <c r="F39" s="97"/>
      <c r="G39" s="98"/>
      <c r="H39" s="22">
        <v>48541765.710000001</v>
      </c>
      <c r="I39" s="22">
        <v>1169690.1000000001</v>
      </c>
      <c r="J39" s="22">
        <v>24458334.710000001</v>
      </c>
      <c r="K39" s="22">
        <v>74169790.519999996</v>
      </c>
    </row>
    <row r="40" spans="2:11">
      <c r="B40" s="28" t="s">
        <v>21</v>
      </c>
      <c r="C40" s="29"/>
      <c r="D40" s="29"/>
      <c r="E40" s="29"/>
      <c r="F40" s="29"/>
      <c r="G40" s="30"/>
      <c r="H40" s="22">
        <v>37706972.719999999</v>
      </c>
      <c r="I40" s="22">
        <v>1169690.1000000001</v>
      </c>
      <c r="J40" s="22">
        <v>22750722.460000001</v>
      </c>
      <c r="K40" s="22">
        <v>61627385.280000001</v>
      </c>
    </row>
    <row r="41" spans="2:11">
      <c r="B41" s="31" t="s">
        <v>22</v>
      </c>
      <c r="C41" s="32"/>
      <c r="D41" s="32"/>
      <c r="E41" s="32"/>
      <c r="F41" s="32"/>
      <c r="G41" s="33"/>
      <c r="H41" s="34">
        <v>86248738.430000007</v>
      </c>
      <c r="I41" s="34">
        <v>2339380.2000000002</v>
      </c>
      <c r="J41" s="34">
        <v>47209057.170000002</v>
      </c>
      <c r="K41" s="34">
        <v>135797175.80000001</v>
      </c>
    </row>
    <row r="43" spans="2:11">
      <c r="B43" s="75" t="s">
        <v>15</v>
      </c>
      <c r="C43" s="76"/>
      <c r="D43" s="76"/>
      <c r="E43" s="76"/>
      <c r="F43" s="76"/>
      <c r="G43" s="70"/>
      <c r="H43" s="69" t="s">
        <v>16</v>
      </c>
      <c r="I43" s="69"/>
      <c r="J43" s="69"/>
      <c r="K43" s="70" t="s">
        <v>17</v>
      </c>
    </row>
    <row r="44" spans="2:11">
      <c r="B44" s="77"/>
      <c r="C44" s="78"/>
      <c r="D44" s="78"/>
      <c r="E44" s="78"/>
      <c r="F44" s="78"/>
      <c r="G44" s="71"/>
      <c r="H44" s="18" t="s">
        <v>2</v>
      </c>
      <c r="I44" s="18" t="s">
        <v>18</v>
      </c>
      <c r="J44" s="18" t="s">
        <v>19</v>
      </c>
      <c r="K44" s="71"/>
    </row>
    <row r="45" spans="2:11">
      <c r="B45" s="28" t="s">
        <v>20</v>
      </c>
      <c r="C45" s="29"/>
      <c r="D45" s="29"/>
      <c r="E45" s="29"/>
      <c r="F45" s="29"/>
      <c r="G45" s="30"/>
      <c r="H45" s="22">
        <v>48117898.43</v>
      </c>
      <c r="I45" s="22">
        <v>65875.97</v>
      </c>
      <c r="J45" s="22">
        <v>24518491.890000001</v>
      </c>
      <c r="K45" s="22">
        <v>72702266.290000007</v>
      </c>
    </row>
    <row r="46" spans="2:11">
      <c r="B46" s="28" t="s">
        <v>21</v>
      </c>
      <c r="C46" s="29"/>
      <c r="D46" s="29"/>
      <c r="E46" s="29"/>
      <c r="F46" s="29"/>
      <c r="G46" s="30"/>
      <c r="H46" s="22">
        <v>38739223.469999999</v>
      </c>
      <c r="I46" s="22">
        <v>8191.63</v>
      </c>
      <c r="J46" s="22">
        <v>23201474.199999999</v>
      </c>
      <c r="K46" s="20">
        <v>61948889.299999997</v>
      </c>
    </row>
    <row r="47" spans="2:11">
      <c r="B47" s="31" t="s">
        <v>22</v>
      </c>
      <c r="C47" s="32"/>
      <c r="D47" s="32"/>
      <c r="E47" s="32"/>
      <c r="F47" s="32"/>
      <c r="G47" s="33"/>
      <c r="H47" s="34">
        <v>86857121.900000006</v>
      </c>
      <c r="I47" s="34">
        <v>74067.600000000006</v>
      </c>
      <c r="J47" s="34">
        <v>47719966.090000004</v>
      </c>
      <c r="K47" s="34">
        <v>134651155.59</v>
      </c>
    </row>
    <row r="49" spans="2:11">
      <c r="B49" s="75" t="s">
        <v>23</v>
      </c>
      <c r="C49" s="76"/>
      <c r="D49" s="76"/>
      <c r="E49" s="76"/>
      <c r="F49" s="76"/>
      <c r="G49" s="70"/>
      <c r="H49" s="69" t="s">
        <v>16</v>
      </c>
      <c r="I49" s="69"/>
      <c r="J49" s="69"/>
      <c r="K49" s="70" t="s">
        <v>17</v>
      </c>
    </row>
    <row r="50" spans="2:11">
      <c r="B50" s="79"/>
      <c r="C50" s="80"/>
      <c r="D50" s="80"/>
      <c r="E50" s="80"/>
      <c r="F50" s="80"/>
      <c r="G50" s="81"/>
      <c r="H50" s="18" t="s">
        <v>2</v>
      </c>
      <c r="I50" s="18" t="s">
        <v>18</v>
      </c>
      <c r="J50" s="18" t="s">
        <v>19</v>
      </c>
      <c r="K50" s="71"/>
    </row>
    <row r="51" spans="2:11">
      <c r="B51" s="28" t="s">
        <v>24</v>
      </c>
      <c r="C51" s="29"/>
      <c r="D51" s="29"/>
      <c r="E51" s="29"/>
      <c r="F51" s="29"/>
      <c r="G51" s="30"/>
      <c r="H51" s="35">
        <v>423867.28</v>
      </c>
      <c r="I51" s="22">
        <v>1103814.1299999999</v>
      </c>
      <c r="J51" s="22">
        <v>-60157.18</v>
      </c>
      <c r="K51" s="22">
        <v>1467524.23</v>
      </c>
    </row>
    <row r="52" spans="2:11">
      <c r="B52" s="28" t="s">
        <v>25</v>
      </c>
      <c r="C52" s="29"/>
      <c r="D52" s="29"/>
      <c r="E52" s="29"/>
      <c r="F52" s="29"/>
      <c r="G52" s="30"/>
      <c r="H52" s="35">
        <v>-1032250.75</v>
      </c>
      <c r="I52" s="22">
        <v>1161498.47</v>
      </c>
      <c r="J52" s="22">
        <v>-450751.74</v>
      </c>
      <c r="K52" s="20">
        <v>-321504.02</v>
      </c>
    </row>
    <row r="53" spans="2:11">
      <c r="B53" s="72" t="s">
        <v>26</v>
      </c>
      <c r="C53" s="73"/>
      <c r="D53" s="73"/>
      <c r="E53" s="73"/>
      <c r="F53" s="73"/>
      <c r="G53" s="74"/>
      <c r="H53" s="36">
        <v>-608383.47</v>
      </c>
      <c r="I53" s="37">
        <v>2265312.6</v>
      </c>
      <c r="J53" s="37">
        <v>-510908.92</v>
      </c>
      <c r="K53" s="37">
        <v>1146020.21</v>
      </c>
    </row>
    <row r="54" spans="2:11">
      <c r="B54" s="96" t="s">
        <v>27</v>
      </c>
      <c r="C54" s="97"/>
      <c r="D54" s="97"/>
      <c r="E54" s="97"/>
      <c r="F54" s="97"/>
      <c r="G54" s="98"/>
      <c r="H54" s="45">
        <v>-7.0000000000000001E-3</v>
      </c>
      <c r="I54" s="45">
        <v>30.584399999999999</v>
      </c>
      <c r="J54" s="45">
        <v>-1.0699999999999999E-2</v>
      </c>
      <c r="K54" s="45">
        <v>8.5000000000000006E-3</v>
      </c>
    </row>
  </sheetData>
  <mergeCells count="32">
    <mergeCell ref="K43:K44"/>
    <mergeCell ref="B49:G50"/>
    <mergeCell ref="H49:J49"/>
    <mergeCell ref="K49:K50"/>
    <mergeCell ref="B53:G53"/>
    <mergeCell ref="H43:J43"/>
    <mergeCell ref="B54:G54"/>
    <mergeCell ref="B36:G36"/>
    <mergeCell ref="B37:G37"/>
    <mergeCell ref="B38:G38"/>
    <mergeCell ref="B39:G39"/>
    <mergeCell ref="B43:G44"/>
    <mergeCell ref="B25:G25"/>
    <mergeCell ref="B26:G26"/>
    <mergeCell ref="B29:K29"/>
    <mergeCell ref="B34:G35"/>
    <mergeCell ref="H34:J34"/>
    <mergeCell ref="K34:K35"/>
    <mergeCell ref="B21:G22"/>
    <mergeCell ref="H21:J21"/>
    <mergeCell ref="K21:K22"/>
    <mergeCell ref="B1:K1"/>
    <mergeCell ref="B6:G7"/>
    <mergeCell ref="H6:J6"/>
    <mergeCell ref="K6:K7"/>
    <mergeCell ref="B8:G8"/>
    <mergeCell ref="B9:G9"/>
    <mergeCell ref="B10:G10"/>
    <mergeCell ref="B11:G11"/>
    <mergeCell ref="B15:G16"/>
    <mergeCell ref="H15:J15"/>
    <mergeCell ref="K15:K1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BA6E-713A-4D35-979A-1D1FA0B14FCA}">
  <dimension ref="A1:N54"/>
  <sheetViews>
    <sheetView showGridLines="0" topLeftCell="A37" workbookViewId="0">
      <selection activeCell="H51" sqref="H51:K54"/>
    </sheetView>
  </sheetViews>
  <sheetFormatPr defaultRowHeight="15"/>
  <cols>
    <col min="1" max="1" width="3.42578125" customWidth="1"/>
    <col min="2" max="2" width="18.7109375" customWidth="1"/>
    <col min="4" max="4" width="23.42578125" customWidth="1"/>
    <col min="8" max="8" width="16.42578125" customWidth="1"/>
    <col min="9" max="9" width="20.7109375" customWidth="1"/>
    <col min="10" max="10" width="21" customWidth="1"/>
    <col min="11" max="11" width="19" customWidth="1"/>
  </cols>
  <sheetData>
    <row r="1" spans="1:14" ht="18.75">
      <c r="A1" s="1" t="s">
        <v>28</v>
      </c>
      <c r="B1" s="1"/>
      <c r="C1" s="1"/>
      <c r="D1" s="1"/>
      <c r="E1" s="1"/>
      <c r="F1" s="1"/>
      <c r="G1" s="1"/>
      <c r="H1" s="42"/>
      <c r="I1" s="42"/>
      <c r="J1" s="42"/>
      <c r="K1" s="1"/>
      <c r="L1" s="1"/>
      <c r="M1" s="1"/>
      <c r="N1" s="1"/>
    </row>
    <row r="2" spans="1:14" ht="18.75">
      <c r="A2" s="99" t="s">
        <v>29</v>
      </c>
      <c r="B2" s="99"/>
      <c r="C2" s="2"/>
      <c r="D2" s="2" t="s">
        <v>50</v>
      </c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ht="18.75">
      <c r="A3" s="100" t="s">
        <v>3</v>
      </c>
      <c r="B3" s="100"/>
      <c r="C3" s="3"/>
      <c r="D3" s="4">
        <v>43435</v>
      </c>
      <c r="E3" s="3"/>
      <c r="F3" s="3"/>
      <c r="G3" s="16"/>
      <c r="H3" s="16"/>
      <c r="I3" s="16"/>
      <c r="J3" s="16"/>
      <c r="K3" s="16"/>
      <c r="L3" s="16"/>
      <c r="M3" s="16"/>
      <c r="N3" s="16"/>
    </row>
    <row r="5" spans="1:14" ht="15" customHeight="1"/>
    <row r="6" spans="1:14" ht="15" customHeight="1">
      <c r="B6" s="75" t="s">
        <v>31</v>
      </c>
      <c r="C6" s="76"/>
      <c r="D6" s="76"/>
      <c r="E6" s="76"/>
      <c r="F6" s="76"/>
      <c r="G6" s="70"/>
      <c r="H6" s="69" t="s">
        <v>16</v>
      </c>
      <c r="I6" s="69"/>
      <c r="J6" s="69"/>
      <c r="K6" s="70" t="s">
        <v>17</v>
      </c>
    </row>
    <row r="7" spans="1:14" ht="15" customHeight="1">
      <c r="B7" s="77"/>
      <c r="C7" s="78"/>
      <c r="D7" s="78"/>
      <c r="E7" s="78"/>
      <c r="F7" s="78"/>
      <c r="G7" s="71"/>
      <c r="H7" s="18" t="s">
        <v>2</v>
      </c>
      <c r="I7" s="18" t="s">
        <v>18</v>
      </c>
      <c r="J7" s="18" t="s">
        <v>19</v>
      </c>
      <c r="K7" s="71"/>
    </row>
    <row r="8" spans="1:14" ht="15" customHeight="1">
      <c r="B8" s="90" t="s">
        <v>32</v>
      </c>
      <c r="C8" s="91"/>
      <c r="D8" s="91"/>
      <c r="E8" s="91"/>
      <c r="F8" s="91"/>
      <c r="G8" s="92"/>
      <c r="H8" s="20">
        <v>5.79</v>
      </c>
      <c r="I8" s="20">
        <v>5.79</v>
      </c>
      <c r="J8" s="20">
        <v>5.79</v>
      </c>
      <c r="K8" s="22">
        <v>5.79</v>
      </c>
    </row>
    <row r="9" spans="1:14" ht="15" customHeight="1">
      <c r="B9" s="93" t="s">
        <v>33</v>
      </c>
      <c r="C9" s="94"/>
      <c r="D9" s="94"/>
      <c r="E9" s="94"/>
      <c r="F9" s="94"/>
      <c r="G9" s="95"/>
      <c r="H9" s="23">
        <v>999262</v>
      </c>
      <c r="I9" s="23">
        <v>0</v>
      </c>
      <c r="J9" s="23">
        <v>53830</v>
      </c>
      <c r="K9" s="23">
        <v>1053092</v>
      </c>
    </row>
    <row r="10" spans="1:14" ht="15" customHeight="1">
      <c r="B10" s="93" t="s">
        <v>34</v>
      </c>
      <c r="C10" s="94"/>
      <c r="D10" s="94"/>
      <c r="E10" s="94"/>
      <c r="F10" s="94"/>
      <c r="G10" s="95"/>
      <c r="H10" s="25">
        <v>9971562</v>
      </c>
      <c r="I10" s="25">
        <v>0</v>
      </c>
      <c r="J10" s="25">
        <v>1919352</v>
      </c>
      <c r="K10" s="23">
        <v>11890914</v>
      </c>
    </row>
    <row r="11" spans="1:14" ht="15" customHeight="1">
      <c r="B11" s="96" t="s">
        <v>35</v>
      </c>
      <c r="C11" s="97"/>
      <c r="D11" s="97"/>
      <c r="E11" s="97"/>
      <c r="F11" s="97"/>
      <c r="G11" s="98"/>
      <c r="H11" s="22">
        <v>50482179.815357573</v>
      </c>
      <c r="I11" s="22">
        <v>0</v>
      </c>
      <c r="J11" s="22">
        <v>24868424.051276043</v>
      </c>
      <c r="K11" s="22">
        <v>75350603.866633624</v>
      </c>
    </row>
    <row r="12" spans="1:14" ht="15" customHeight="1">
      <c r="B12" s="28" t="s">
        <v>21</v>
      </c>
      <c r="C12" s="29"/>
      <c r="D12" s="29"/>
      <c r="E12" s="29"/>
      <c r="F12" s="29"/>
      <c r="G12" s="30"/>
      <c r="H12" s="22">
        <v>39501088.736439161</v>
      </c>
      <c r="I12" s="22">
        <v>0</v>
      </c>
      <c r="J12" s="22">
        <v>23093594.741526984</v>
      </c>
      <c r="K12" s="22">
        <v>62594683.477966145</v>
      </c>
    </row>
    <row r="13" spans="1:14" ht="15" customHeight="1">
      <c r="B13" s="31" t="s">
        <v>22</v>
      </c>
      <c r="C13" s="32"/>
      <c r="D13" s="32"/>
      <c r="E13" s="32"/>
      <c r="F13" s="32"/>
      <c r="G13" s="33"/>
      <c r="H13" s="34">
        <v>89983268.551796734</v>
      </c>
      <c r="I13" s="34">
        <v>0</v>
      </c>
      <c r="J13" s="34">
        <v>47962018.792803027</v>
      </c>
      <c r="K13" s="34">
        <v>137945287.34459975</v>
      </c>
    </row>
    <row r="14" spans="1:14" ht="15" customHeight="1"/>
    <row r="15" spans="1:14" ht="15" customHeight="1">
      <c r="B15" s="75" t="s">
        <v>15</v>
      </c>
      <c r="C15" s="76"/>
      <c r="D15" s="76"/>
      <c r="E15" s="76"/>
      <c r="F15" s="76"/>
      <c r="G15" s="70"/>
      <c r="H15" s="69" t="s">
        <v>16</v>
      </c>
      <c r="I15" s="69"/>
      <c r="J15" s="69"/>
      <c r="K15" s="70" t="s">
        <v>17</v>
      </c>
    </row>
    <row r="16" spans="1:14" ht="15" customHeight="1">
      <c r="B16" s="77"/>
      <c r="C16" s="78"/>
      <c r="D16" s="78"/>
      <c r="E16" s="78"/>
      <c r="F16" s="78"/>
      <c r="G16" s="71"/>
      <c r="H16" s="18" t="s">
        <v>2</v>
      </c>
      <c r="I16" s="18" t="s">
        <v>18</v>
      </c>
      <c r="J16" s="18" t="s">
        <v>19</v>
      </c>
      <c r="K16" s="71"/>
    </row>
    <row r="17" spans="1:14">
      <c r="B17" s="28" t="s">
        <v>20</v>
      </c>
      <c r="C17" s="29"/>
      <c r="D17" s="29"/>
      <c r="E17" s="29"/>
      <c r="F17" s="29"/>
      <c r="G17" s="30"/>
      <c r="H17" s="22">
        <v>48117898.43</v>
      </c>
      <c r="I17" s="22">
        <v>65875.97</v>
      </c>
      <c r="J17" s="22">
        <v>24518491.890000001</v>
      </c>
      <c r="K17" s="22">
        <v>72702266.289999992</v>
      </c>
    </row>
    <row r="18" spans="1:14">
      <c r="B18" s="28" t="s">
        <v>21</v>
      </c>
      <c r="C18" s="29"/>
      <c r="D18" s="29"/>
      <c r="E18" s="29"/>
      <c r="F18" s="29"/>
      <c r="G18" s="30"/>
      <c r="H18" s="22">
        <v>38739223.469999999</v>
      </c>
      <c r="I18" s="22">
        <v>8191.63</v>
      </c>
      <c r="J18" s="22">
        <v>23201474.200000003</v>
      </c>
      <c r="K18" s="20">
        <v>61948889.300000004</v>
      </c>
    </row>
    <row r="19" spans="1:14">
      <c r="B19" s="31" t="s">
        <v>22</v>
      </c>
      <c r="C19" s="32"/>
      <c r="D19" s="32"/>
      <c r="E19" s="32"/>
      <c r="F19" s="32"/>
      <c r="G19" s="33"/>
      <c r="H19" s="34">
        <v>86857121.900000006</v>
      </c>
      <c r="I19" s="34">
        <v>74067.600000000006</v>
      </c>
      <c r="J19" s="34">
        <v>47719966.090000004</v>
      </c>
      <c r="K19" s="34">
        <v>134651155.59</v>
      </c>
    </row>
    <row r="21" spans="1:14">
      <c r="B21" s="75" t="s">
        <v>23</v>
      </c>
      <c r="C21" s="76"/>
      <c r="D21" s="76"/>
      <c r="E21" s="76"/>
      <c r="F21" s="76"/>
      <c r="G21" s="70"/>
      <c r="H21" s="69" t="s">
        <v>16</v>
      </c>
      <c r="I21" s="69"/>
      <c r="J21" s="69"/>
      <c r="K21" s="70" t="s">
        <v>17</v>
      </c>
    </row>
    <row r="22" spans="1:14">
      <c r="B22" s="79"/>
      <c r="C22" s="80"/>
      <c r="D22" s="80"/>
      <c r="E22" s="80"/>
      <c r="F22" s="80"/>
      <c r="G22" s="81"/>
      <c r="H22" s="18" t="s">
        <v>2</v>
      </c>
      <c r="I22" s="18" t="s">
        <v>18</v>
      </c>
      <c r="J22" s="18" t="s">
        <v>19</v>
      </c>
      <c r="K22" s="71"/>
    </row>
    <row r="23" spans="1:14">
      <c r="B23" s="28" t="s">
        <v>24</v>
      </c>
      <c r="C23" s="29"/>
      <c r="D23" s="29"/>
      <c r="E23" s="29"/>
      <c r="F23" s="29"/>
      <c r="G23" s="30"/>
      <c r="H23" s="35">
        <v>2364281.3853575736</v>
      </c>
      <c r="I23" s="22">
        <v>-65875.97</v>
      </c>
      <c r="J23" s="22">
        <v>349932.16127604246</v>
      </c>
      <c r="K23" s="22">
        <v>2648337.5766336159</v>
      </c>
    </row>
    <row r="24" spans="1:14">
      <c r="B24" s="28" t="s">
        <v>25</v>
      </c>
      <c r="C24" s="29"/>
      <c r="D24" s="29"/>
      <c r="E24" s="29"/>
      <c r="F24" s="29"/>
      <c r="G24" s="30"/>
      <c r="H24" s="35">
        <v>761865.26643916219</v>
      </c>
      <c r="I24" s="22">
        <v>-8191.63</v>
      </c>
      <c r="J24" s="22">
        <v>-107879.4584730193</v>
      </c>
      <c r="K24" s="20">
        <v>645794.17796614289</v>
      </c>
    </row>
    <row r="25" spans="1:14">
      <c r="B25" s="72" t="s">
        <v>26</v>
      </c>
      <c r="C25" s="73"/>
      <c r="D25" s="73"/>
      <c r="E25" s="73"/>
      <c r="F25" s="73"/>
      <c r="G25" s="74"/>
      <c r="H25" s="36">
        <v>3126146.6517967358</v>
      </c>
      <c r="I25" s="37">
        <v>-74067.600000000006</v>
      </c>
      <c r="J25" s="37">
        <v>242052.70280302316</v>
      </c>
      <c r="K25" s="37">
        <v>3294131.7545997589</v>
      </c>
    </row>
    <row r="26" spans="1:14">
      <c r="B26" s="96" t="s">
        <v>27</v>
      </c>
      <c r="C26" s="97"/>
      <c r="D26" s="97"/>
      <c r="E26" s="97"/>
      <c r="F26" s="97"/>
      <c r="G26" s="98"/>
      <c r="H26" s="39">
        <v>3.5991828688451348E-2</v>
      </c>
      <c r="I26" s="39">
        <v>-1</v>
      </c>
      <c r="J26" s="39">
        <v>5.0723569741544039E-3</v>
      </c>
      <c r="K26" s="39">
        <v>2.4464192231889028E-2</v>
      </c>
    </row>
    <row r="29" spans="1:14" ht="18.75">
      <c r="A29" s="1" t="s">
        <v>28</v>
      </c>
      <c r="B29" s="1"/>
      <c r="C29" s="1"/>
      <c r="D29" s="1"/>
      <c r="E29" s="1"/>
      <c r="F29" s="1"/>
      <c r="G29" s="1"/>
      <c r="H29" s="42"/>
      <c r="I29" s="42"/>
      <c r="J29" s="42"/>
      <c r="K29" s="1"/>
      <c r="L29" s="1"/>
      <c r="M29" s="1"/>
      <c r="N29" s="1"/>
    </row>
    <row r="30" spans="1:14" ht="18.75">
      <c r="A30" s="99" t="s">
        <v>29</v>
      </c>
      <c r="B30" s="99"/>
      <c r="C30" s="2"/>
      <c r="D30" s="2" t="s">
        <v>51</v>
      </c>
      <c r="E30" s="10"/>
      <c r="F30" s="10"/>
      <c r="G30" s="11"/>
      <c r="H30" s="11"/>
      <c r="I30" s="11"/>
      <c r="J30" s="11"/>
      <c r="K30" s="11"/>
      <c r="L30" s="11"/>
      <c r="M30" s="11"/>
      <c r="N30" s="11"/>
    </row>
    <row r="31" spans="1:14" ht="18.75">
      <c r="A31" s="100" t="s">
        <v>3</v>
      </c>
      <c r="B31" s="100"/>
      <c r="C31" s="3"/>
      <c r="D31" s="4">
        <v>43435</v>
      </c>
      <c r="E31" s="3"/>
      <c r="F31" s="3"/>
      <c r="G31" s="16"/>
      <c r="H31" s="16"/>
      <c r="I31" s="16"/>
      <c r="J31" s="16"/>
      <c r="K31" s="16"/>
      <c r="L31" s="16"/>
      <c r="M31" s="16"/>
      <c r="N31" s="16"/>
    </row>
    <row r="34" spans="2:11">
      <c r="B34" s="75" t="s">
        <v>31</v>
      </c>
      <c r="C34" s="76"/>
      <c r="D34" s="76"/>
      <c r="E34" s="76"/>
      <c r="F34" s="76"/>
      <c r="G34" s="70"/>
      <c r="H34" s="69" t="s">
        <v>16</v>
      </c>
      <c r="I34" s="69"/>
      <c r="J34" s="69"/>
      <c r="K34" s="70" t="s">
        <v>17</v>
      </c>
    </row>
    <row r="35" spans="2:11">
      <c r="B35" s="77"/>
      <c r="C35" s="78"/>
      <c r="D35" s="78"/>
      <c r="E35" s="78"/>
      <c r="F35" s="78"/>
      <c r="G35" s="71"/>
      <c r="H35" s="18" t="s">
        <v>2</v>
      </c>
      <c r="I35" s="18" t="s">
        <v>18</v>
      </c>
      <c r="J35" s="18" t="s">
        <v>19</v>
      </c>
      <c r="K35" s="71"/>
    </row>
    <row r="36" spans="2:11">
      <c r="B36" s="90" t="s">
        <v>32</v>
      </c>
      <c r="C36" s="91"/>
      <c r="D36" s="91"/>
      <c r="E36" s="91"/>
      <c r="F36" s="91"/>
      <c r="G36" s="92"/>
      <c r="H36" s="20">
        <v>5.79</v>
      </c>
      <c r="I36" s="20">
        <v>5.79</v>
      </c>
      <c r="J36" s="20">
        <v>5.79</v>
      </c>
      <c r="K36" s="22">
        <v>5.79</v>
      </c>
    </row>
    <row r="37" spans="2:11">
      <c r="B37" s="93" t="s">
        <v>33</v>
      </c>
      <c r="C37" s="94"/>
      <c r="D37" s="94"/>
      <c r="E37" s="94"/>
      <c r="F37" s="94"/>
      <c r="G37" s="95"/>
      <c r="H37" s="23">
        <v>999262</v>
      </c>
      <c r="I37" s="23">
        <v>50773</v>
      </c>
      <c r="J37" s="23">
        <v>53830</v>
      </c>
      <c r="K37" s="23">
        <v>1103865</v>
      </c>
    </row>
    <row r="38" spans="2:11">
      <c r="B38" s="93" t="s">
        <v>34</v>
      </c>
      <c r="C38" s="94"/>
      <c r="D38" s="94"/>
      <c r="E38" s="94"/>
      <c r="F38" s="94"/>
      <c r="G38" s="95"/>
      <c r="H38" s="25">
        <v>9971562</v>
      </c>
      <c r="I38" s="25">
        <v>516042</v>
      </c>
      <c r="J38" s="25">
        <v>1919352</v>
      </c>
      <c r="K38" s="23">
        <v>12406956</v>
      </c>
    </row>
    <row r="39" spans="2:11">
      <c r="B39" s="96" t="s">
        <v>35</v>
      </c>
      <c r="C39" s="97"/>
      <c r="D39" s="97"/>
      <c r="E39" s="97"/>
      <c r="F39" s="97"/>
      <c r="G39" s="98"/>
      <c r="H39" s="22">
        <v>48211346.785134025</v>
      </c>
      <c r="I39" s="22">
        <v>1238296.8700000001</v>
      </c>
      <c r="J39" s="22">
        <v>24902408.34</v>
      </c>
      <c r="K39" s="22">
        <v>74352052</v>
      </c>
    </row>
    <row r="40" spans="2:11">
      <c r="B40" s="28" t="s">
        <v>21</v>
      </c>
      <c r="C40" s="29"/>
      <c r="D40" s="29"/>
      <c r="E40" s="29"/>
      <c r="F40" s="29"/>
      <c r="G40" s="30"/>
      <c r="H40" s="22">
        <v>37230255.706215665</v>
      </c>
      <c r="I40" s="22">
        <v>1238296.8700000001</v>
      </c>
      <c r="J40" s="22">
        <v>23148150.149999999</v>
      </c>
      <c r="K40" s="22">
        <v>61616702.719999999</v>
      </c>
    </row>
    <row r="41" spans="2:11">
      <c r="B41" s="31" t="s">
        <v>22</v>
      </c>
      <c r="C41" s="32"/>
      <c r="D41" s="32"/>
      <c r="E41" s="32"/>
      <c r="F41" s="32"/>
      <c r="G41" s="33"/>
      <c r="H41" s="34">
        <v>85441602.491349697</v>
      </c>
      <c r="I41" s="34">
        <v>2476593.7400000002</v>
      </c>
      <c r="J41" s="34">
        <v>48050558.490000002</v>
      </c>
      <c r="K41" s="34">
        <v>135968754.72</v>
      </c>
    </row>
    <row r="43" spans="2:11">
      <c r="B43" s="75" t="s">
        <v>15</v>
      </c>
      <c r="C43" s="76"/>
      <c r="D43" s="76"/>
      <c r="E43" s="76"/>
      <c r="F43" s="76"/>
      <c r="G43" s="70"/>
      <c r="H43" s="69" t="s">
        <v>16</v>
      </c>
      <c r="I43" s="69"/>
      <c r="J43" s="69"/>
      <c r="K43" s="70" t="s">
        <v>17</v>
      </c>
    </row>
    <row r="44" spans="2:11">
      <c r="B44" s="77"/>
      <c r="C44" s="78"/>
      <c r="D44" s="78"/>
      <c r="E44" s="78"/>
      <c r="F44" s="78"/>
      <c r="G44" s="71"/>
      <c r="H44" s="18" t="s">
        <v>2</v>
      </c>
      <c r="I44" s="18" t="s">
        <v>18</v>
      </c>
      <c r="J44" s="18" t="s">
        <v>19</v>
      </c>
      <c r="K44" s="71"/>
    </row>
    <row r="45" spans="2:11">
      <c r="B45" s="28" t="s">
        <v>20</v>
      </c>
      <c r="C45" s="29"/>
      <c r="D45" s="29"/>
      <c r="E45" s="29"/>
      <c r="F45" s="29"/>
      <c r="G45" s="30"/>
      <c r="H45" s="22">
        <v>48117898.43</v>
      </c>
      <c r="I45" s="22">
        <v>65875.97</v>
      </c>
      <c r="J45" s="22">
        <v>24518491.890000001</v>
      </c>
      <c r="K45" s="22">
        <v>72702266.289999992</v>
      </c>
    </row>
    <row r="46" spans="2:11">
      <c r="B46" s="28" t="s">
        <v>21</v>
      </c>
      <c r="C46" s="29"/>
      <c r="D46" s="29"/>
      <c r="E46" s="29"/>
      <c r="F46" s="29"/>
      <c r="G46" s="30"/>
      <c r="H46" s="22">
        <v>38739223.469999999</v>
      </c>
      <c r="I46" s="22">
        <v>8191.63</v>
      </c>
      <c r="J46" s="22">
        <v>23201474.200000003</v>
      </c>
      <c r="K46" s="20">
        <v>61948889.300000004</v>
      </c>
    </row>
    <row r="47" spans="2:11">
      <c r="B47" s="31" t="s">
        <v>22</v>
      </c>
      <c r="C47" s="32"/>
      <c r="D47" s="32"/>
      <c r="E47" s="32"/>
      <c r="F47" s="32"/>
      <c r="G47" s="33"/>
      <c r="H47" s="34">
        <v>86857121.900000006</v>
      </c>
      <c r="I47" s="34">
        <v>74067.600000000006</v>
      </c>
      <c r="J47" s="34">
        <v>47719966.090000004</v>
      </c>
      <c r="K47" s="34">
        <v>134651155.59</v>
      </c>
    </row>
    <row r="49" spans="2:11">
      <c r="B49" s="75" t="s">
        <v>23</v>
      </c>
      <c r="C49" s="76"/>
      <c r="D49" s="76"/>
      <c r="E49" s="76"/>
      <c r="F49" s="76"/>
      <c r="G49" s="70"/>
      <c r="H49" s="69" t="s">
        <v>16</v>
      </c>
      <c r="I49" s="69"/>
      <c r="J49" s="69"/>
      <c r="K49" s="70" t="s">
        <v>17</v>
      </c>
    </row>
    <row r="50" spans="2:11">
      <c r="B50" s="79"/>
      <c r="C50" s="80"/>
      <c r="D50" s="80"/>
      <c r="E50" s="80"/>
      <c r="F50" s="80"/>
      <c r="G50" s="81"/>
      <c r="H50" s="18" t="s">
        <v>2</v>
      </c>
      <c r="I50" s="18" t="s">
        <v>18</v>
      </c>
      <c r="J50" s="18" t="s">
        <v>19</v>
      </c>
      <c r="K50" s="71"/>
    </row>
    <row r="51" spans="2:11">
      <c r="B51" s="28" t="s">
        <v>24</v>
      </c>
      <c r="C51" s="29"/>
      <c r="D51" s="29"/>
      <c r="E51" s="29"/>
      <c r="F51" s="29"/>
      <c r="G51" s="30"/>
      <c r="H51" s="35">
        <v>93448.36</v>
      </c>
      <c r="I51" s="22">
        <v>1172420.8999999999</v>
      </c>
      <c r="J51" s="22">
        <v>383916.45</v>
      </c>
      <c r="K51" s="22">
        <v>1649785.71</v>
      </c>
    </row>
    <row r="52" spans="2:11">
      <c r="B52" s="28" t="s">
        <v>25</v>
      </c>
      <c r="C52" s="29"/>
      <c r="D52" s="29"/>
      <c r="E52" s="29"/>
      <c r="F52" s="29"/>
      <c r="G52" s="30"/>
      <c r="H52" s="35">
        <v>-1508967.76</v>
      </c>
      <c r="I52" s="22">
        <v>1230105.24</v>
      </c>
      <c r="J52" s="22">
        <v>-53324.05</v>
      </c>
      <c r="K52" s="20">
        <v>-332186.58</v>
      </c>
    </row>
    <row r="53" spans="2:11">
      <c r="B53" s="72" t="s">
        <v>26</v>
      </c>
      <c r="C53" s="73"/>
      <c r="D53" s="73"/>
      <c r="E53" s="73"/>
      <c r="F53" s="73"/>
      <c r="G53" s="74"/>
      <c r="H53" s="36">
        <v>-1415519.41</v>
      </c>
      <c r="I53" s="37">
        <v>2402526.14</v>
      </c>
      <c r="J53" s="37">
        <v>330592.40000000002</v>
      </c>
      <c r="K53" s="37">
        <v>1317599.1299999999</v>
      </c>
    </row>
    <row r="54" spans="2:11">
      <c r="B54" s="96" t="s">
        <v>27</v>
      </c>
      <c r="C54" s="97"/>
      <c r="D54" s="97"/>
      <c r="E54" s="97"/>
      <c r="F54" s="97"/>
      <c r="G54" s="98"/>
      <c r="H54" s="39">
        <v>-1.6299999999999999E-2</v>
      </c>
      <c r="I54" s="39">
        <v>32.436900000000001</v>
      </c>
      <c r="J54" s="39">
        <v>6.8999999999999999E-3</v>
      </c>
      <c r="K54" s="39">
        <v>9.7999999999999997E-3</v>
      </c>
    </row>
  </sheetData>
  <mergeCells count="34">
    <mergeCell ref="B53:G53"/>
    <mergeCell ref="B54:G54"/>
    <mergeCell ref="B38:G38"/>
    <mergeCell ref="B39:G39"/>
    <mergeCell ref="B43:G44"/>
    <mergeCell ref="H43:J43"/>
    <mergeCell ref="K43:K44"/>
    <mergeCell ref="B49:G50"/>
    <mergeCell ref="H49:J49"/>
    <mergeCell ref="K49:K50"/>
    <mergeCell ref="B37:G37"/>
    <mergeCell ref="B21:G22"/>
    <mergeCell ref="H21:J21"/>
    <mergeCell ref="K21:K22"/>
    <mergeCell ref="B25:G25"/>
    <mergeCell ref="B26:G26"/>
    <mergeCell ref="A30:B30"/>
    <mergeCell ref="A31:B31"/>
    <mergeCell ref="B34:G35"/>
    <mergeCell ref="H34:J34"/>
    <mergeCell ref="K34:K35"/>
    <mergeCell ref="B36:G36"/>
    <mergeCell ref="K15:K16"/>
    <mergeCell ref="A2:B2"/>
    <mergeCell ref="A3:B3"/>
    <mergeCell ref="B6:G7"/>
    <mergeCell ref="H6:J6"/>
    <mergeCell ref="K6:K7"/>
    <mergeCell ref="B8:G8"/>
    <mergeCell ref="B9:G9"/>
    <mergeCell ref="B10:G10"/>
    <mergeCell ref="B11:G11"/>
    <mergeCell ref="B15:G16"/>
    <mergeCell ref="H15:J1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DDF9-D817-4CE7-9699-E702EDD28ED3}">
  <dimension ref="A1:Q54"/>
  <sheetViews>
    <sheetView showGridLines="0" topLeftCell="A19" zoomScaleNormal="100" workbookViewId="0">
      <selection activeCell="L56" sqref="L56"/>
    </sheetView>
  </sheetViews>
  <sheetFormatPr defaultRowHeight="15"/>
  <cols>
    <col min="1" max="1" width="3.42578125" customWidth="1"/>
    <col min="2" max="2" width="18.7109375" customWidth="1"/>
    <col min="4" max="4" width="23.42578125" customWidth="1"/>
    <col min="8" max="8" width="22.42578125" customWidth="1"/>
    <col min="9" max="12" width="20.7109375" customWidth="1"/>
    <col min="13" max="13" width="21" customWidth="1"/>
    <col min="14" max="14" width="19" customWidth="1"/>
    <col min="15" max="15" width="15" bestFit="1" customWidth="1"/>
  </cols>
  <sheetData>
    <row r="1" spans="1:17" ht="18.75">
      <c r="A1" s="6"/>
      <c r="B1" s="87" t="s">
        <v>28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7"/>
      <c r="P1" s="7"/>
      <c r="Q1" s="7"/>
    </row>
    <row r="2" spans="1:17" ht="18.75" customHeight="1">
      <c r="A2" s="8"/>
      <c r="B2" s="9" t="s">
        <v>29</v>
      </c>
      <c r="C2" s="2"/>
      <c r="D2" s="2" t="s">
        <v>52</v>
      </c>
      <c r="E2" s="10"/>
      <c r="F2" s="10"/>
      <c r="G2" s="11"/>
      <c r="H2" s="11"/>
      <c r="I2" s="11"/>
      <c r="J2" s="11"/>
      <c r="K2" s="11"/>
      <c r="L2" s="11"/>
      <c r="M2" s="11"/>
      <c r="N2" s="12"/>
      <c r="O2" s="13"/>
      <c r="P2" s="13"/>
      <c r="Q2" s="13"/>
    </row>
    <row r="3" spans="1:17" ht="18.75" customHeight="1">
      <c r="A3" s="14"/>
      <c r="B3" s="15" t="s">
        <v>3</v>
      </c>
      <c r="C3" s="3"/>
      <c r="D3" s="4">
        <v>43435</v>
      </c>
      <c r="E3" s="3"/>
      <c r="F3" s="3"/>
      <c r="G3" s="16"/>
      <c r="H3" s="16"/>
      <c r="I3" s="16"/>
      <c r="J3" s="16"/>
      <c r="K3" s="16"/>
      <c r="L3" s="16"/>
      <c r="M3" s="16"/>
      <c r="N3" s="17"/>
      <c r="O3" s="13"/>
      <c r="P3" s="13"/>
      <c r="Q3" s="13"/>
    </row>
    <row r="5" spans="1:17" ht="15" customHeight="1"/>
    <row r="6" spans="1:17" ht="15" customHeight="1">
      <c r="B6" s="75" t="s">
        <v>31</v>
      </c>
      <c r="C6" s="76"/>
      <c r="D6" s="76"/>
      <c r="E6" s="76"/>
      <c r="F6" s="76"/>
      <c r="G6" s="70"/>
      <c r="H6" s="69" t="s">
        <v>16</v>
      </c>
      <c r="I6" s="69"/>
      <c r="J6" s="69"/>
      <c r="K6" s="69"/>
      <c r="L6" s="69"/>
      <c r="M6" s="69"/>
      <c r="N6" s="70" t="s">
        <v>17</v>
      </c>
    </row>
    <row r="7" spans="1:17" ht="15" customHeight="1">
      <c r="B7" s="77"/>
      <c r="C7" s="78"/>
      <c r="D7" s="78"/>
      <c r="E7" s="78"/>
      <c r="F7" s="78"/>
      <c r="G7" s="71"/>
      <c r="H7" s="18" t="s">
        <v>2</v>
      </c>
      <c r="I7" s="18" t="s">
        <v>18</v>
      </c>
      <c r="J7" s="18" t="s">
        <v>53</v>
      </c>
      <c r="K7" s="18" t="s">
        <v>54</v>
      </c>
      <c r="L7" s="18" t="s">
        <v>55</v>
      </c>
      <c r="M7" s="19" t="s">
        <v>19</v>
      </c>
      <c r="N7" s="71"/>
    </row>
    <row r="8" spans="1:17" ht="15" customHeight="1">
      <c r="B8" s="90" t="s">
        <v>32</v>
      </c>
      <c r="C8" s="91"/>
      <c r="D8" s="91"/>
      <c r="E8" s="91"/>
      <c r="F8" s="91"/>
      <c r="G8" s="92"/>
      <c r="H8" s="20">
        <v>5.79</v>
      </c>
      <c r="I8" s="20">
        <v>5.79</v>
      </c>
      <c r="J8" s="20">
        <v>5.79</v>
      </c>
      <c r="K8" s="20">
        <v>5.79</v>
      </c>
      <c r="L8" s="20">
        <v>5.79</v>
      </c>
      <c r="M8" s="21">
        <v>5.79</v>
      </c>
      <c r="N8" s="22">
        <v>5.79</v>
      </c>
    </row>
    <row r="9" spans="1:17" ht="15" customHeight="1">
      <c r="B9" s="93" t="s">
        <v>33</v>
      </c>
      <c r="C9" s="94"/>
      <c r="D9" s="94"/>
      <c r="E9" s="94"/>
      <c r="F9" s="94"/>
      <c r="G9" s="95"/>
      <c r="H9" s="23">
        <v>999262</v>
      </c>
      <c r="I9" s="23">
        <v>0</v>
      </c>
      <c r="J9" s="23">
        <v>50109</v>
      </c>
      <c r="K9" s="23">
        <v>911</v>
      </c>
      <c r="L9" s="23">
        <v>2810</v>
      </c>
      <c r="M9" s="24">
        <v>53830</v>
      </c>
      <c r="N9" s="23">
        <v>1053092</v>
      </c>
    </row>
    <row r="10" spans="1:17" ht="15" customHeight="1">
      <c r="B10" s="93" t="s">
        <v>34</v>
      </c>
      <c r="C10" s="94"/>
      <c r="D10" s="94"/>
      <c r="E10" s="94"/>
      <c r="F10" s="94"/>
      <c r="G10" s="95"/>
      <c r="H10" s="25">
        <v>9971562</v>
      </c>
      <c r="I10" s="25">
        <v>0</v>
      </c>
      <c r="J10" s="25">
        <v>1146202</v>
      </c>
      <c r="K10" s="25">
        <v>38195</v>
      </c>
      <c r="L10" s="25">
        <v>734955</v>
      </c>
      <c r="M10" s="26">
        <v>1919352</v>
      </c>
      <c r="N10" s="23">
        <v>11890914</v>
      </c>
    </row>
    <row r="11" spans="1:17" ht="15" customHeight="1">
      <c r="B11" s="96" t="s">
        <v>35</v>
      </c>
      <c r="C11" s="97"/>
      <c r="D11" s="97"/>
      <c r="E11" s="97"/>
      <c r="F11" s="97"/>
      <c r="G11" s="98"/>
      <c r="H11" s="22">
        <v>51026070.656114362</v>
      </c>
      <c r="I11" s="22">
        <v>0</v>
      </c>
      <c r="J11" s="22">
        <v>13904105.316000015</v>
      </c>
      <c r="K11" s="22">
        <v>467049.83999999997</v>
      </c>
      <c r="L11" s="22">
        <v>9927763.0199999996</v>
      </c>
      <c r="M11" s="27">
        <v>24298918.176000014</v>
      </c>
      <c r="N11" s="22">
        <v>75324988.832114369</v>
      </c>
    </row>
    <row r="12" spans="1:17" ht="15" customHeight="1">
      <c r="B12" s="28" t="s">
        <v>21</v>
      </c>
      <c r="C12" s="29"/>
      <c r="D12" s="29"/>
      <c r="E12" s="29"/>
      <c r="F12" s="29"/>
      <c r="G12" s="30"/>
      <c r="H12" s="22">
        <v>39912085.283646233</v>
      </c>
      <c r="I12" s="22">
        <v>0</v>
      </c>
      <c r="J12" s="22">
        <v>12849126.496800013</v>
      </c>
      <c r="K12" s="22">
        <v>387405.5063999999</v>
      </c>
      <c r="L12" s="22">
        <v>9403759.3176000006</v>
      </c>
      <c r="M12" s="27">
        <v>22640291.320800014</v>
      </c>
      <c r="N12" s="22">
        <v>62552376.604446247</v>
      </c>
    </row>
    <row r="13" spans="1:17" ht="15" customHeight="1">
      <c r="B13" s="31" t="s">
        <v>22</v>
      </c>
      <c r="C13" s="32"/>
      <c r="D13" s="32"/>
      <c r="E13" s="32"/>
      <c r="F13" s="32"/>
      <c r="G13" s="33"/>
      <c r="H13" s="34">
        <v>90938155.939760596</v>
      </c>
      <c r="I13" s="34">
        <v>0</v>
      </c>
      <c r="J13" s="34">
        <v>26753231.812800027</v>
      </c>
      <c r="K13" s="34">
        <v>854455.34639999992</v>
      </c>
      <c r="L13" s="34">
        <v>19331522.3376</v>
      </c>
      <c r="M13" s="27">
        <v>46939209.496800028</v>
      </c>
      <c r="N13" s="34">
        <v>137877365.43656063</v>
      </c>
    </row>
    <row r="14" spans="1:17" ht="15" customHeight="1"/>
    <row r="15" spans="1:17" ht="15" customHeight="1">
      <c r="B15" s="75" t="s">
        <v>15</v>
      </c>
      <c r="C15" s="76"/>
      <c r="D15" s="76"/>
      <c r="E15" s="76"/>
      <c r="F15" s="76"/>
      <c r="G15" s="70"/>
      <c r="H15" s="69" t="s">
        <v>16</v>
      </c>
      <c r="I15" s="69"/>
      <c r="J15" s="69"/>
      <c r="K15" s="69"/>
      <c r="L15" s="69"/>
      <c r="M15" s="69"/>
      <c r="N15" s="70" t="s">
        <v>17</v>
      </c>
    </row>
    <row r="16" spans="1:17" ht="15" customHeight="1">
      <c r="B16" s="77"/>
      <c r="C16" s="78"/>
      <c r="D16" s="78"/>
      <c r="E16" s="78"/>
      <c r="F16" s="78"/>
      <c r="G16" s="71"/>
      <c r="H16" s="18" t="s">
        <v>2</v>
      </c>
      <c r="I16" s="18" t="s">
        <v>18</v>
      </c>
      <c r="J16" s="18" t="s">
        <v>53</v>
      </c>
      <c r="K16" s="18" t="s">
        <v>54</v>
      </c>
      <c r="L16" s="18" t="s">
        <v>55</v>
      </c>
      <c r="M16" s="19" t="s">
        <v>19</v>
      </c>
      <c r="N16" s="71"/>
    </row>
    <row r="17" spans="2:14">
      <c r="B17" s="28" t="s">
        <v>20</v>
      </c>
      <c r="C17" s="29"/>
      <c r="D17" s="29"/>
      <c r="E17" s="29"/>
      <c r="F17" s="29"/>
      <c r="G17" s="30"/>
      <c r="H17" s="22">
        <v>48117898.43</v>
      </c>
      <c r="I17" s="22">
        <v>65875.97</v>
      </c>
      <c r="J17" s="22">
        <v>14433369.720000001</v>
      </c>
      <c r="K17" s="22">
        <v>419209.18</v>
      </c>
      <c r="L17" s="22">
        <v>9665912.9900000002</v>
      </c>
      <c r="M17" s="27">
        <v>24518491.890000001</v>
      </c>
      <c r="N17" s="22">
        <v>72702266.289999992</v>
      </c>
    </row>
    <row r="18" spans="2:14">
      <c r="B18" s="28" t="s">
        <v>21</v>
      </c>
      <c r="C18" s="29"/>
      <c r="D18" s="29"/>
      <c r="E18" s="29"/>
      <c r="F18" s="29"/>
      <c r="G18" s="30"/>
      <c r="H18" s="22">
        <v>38739223.469999999</v>
      </c>
      <c r="I18" s="22">
        <v>8191.63</v>
      </c>
      <c r="J18" s="22">
        <v>13616289.140000001</v>
      </c>
      <c r="K18" s="22">
        <v>355630.56</v>
      </c>
      <c r="L18" s="22">
        <v>9229554.5</v>
      </c>
      <c r="M18" s="27">
        <v>23201474.200000003</v>
      </c>
      <c r="N18" s="20">
        <v>61948889.300000004</v>
      </c>
    </row>
    <row r="19" spans="2:14">
      <c r="B19" s="31" t="s">
        <v>22</v>
      </c>
      <c r="C19" s="32"/>
      <c r="D19" s="32"/>
      <c r="E19" s="32"/>
      <c r="F19" s="32"/>
      <c r="G19" s="33"/>
      <c r="H19" s="34">
        <v>86857121.900000006</v>
      </c>
      <c r="I19" s="34">
        <v>74067.600000000006</v>
      </c>
      <c r="J19" s="34">
        <v>28049658.859999999</v>
      </c>
      <c r="K19" s="34">
        <v>774839.74</v>
      </c>
      <c r="L19" s="34">
        <v>18895467.490000002</v>
      </c>
      <c r="M19" s="27">
        <v>47719966.090000004</v>
      </c>
      <c r="N19" s="34">
        <v>134651155.59</v>
      </c>
    </row>
    <row r="21" spans="2:14">
      <c r="B21" s="75" t="s">
        <v>23</v>
      </c>
      <c r="C21" s="76"/>
      <c r="D21" s="76"/>
      <c r="E21" s="76"/>
      <c r="F21" s="76"/>
      <c r="G21" s="70"/>
      <c r="H21" s="69" t="s">
        <v>16</v>
      </c>
      <c r="I21" s="69"/>
      <c r="J21" s="69"/>
      <c r="K21" s="69"/>
      <c r="L21" s="69"/>
      <c r="M21" s="69"/>
      <c r="N21" s="70" t="s">
        <v>17</v>
      </c>
    </row>
    <row r="22" spans="2:14">
      <c r="B22" s="79"/>
      <c r="C22" s="80"/>
      <c r="D22" s="80"/>
      <c r="E22" s="80"/>
      <c r="F22" s="80"/>
      <c r="G22" s="81"/>
      <c r="H22" s="18" t="s">
        <v>2</v>
      </c>
      <c r="I22" s="18" t="s">
        <v>18</v>
      </c>
      <c r="J22" s="18" t="s">
        <v>53</v>
      </c>
      <c r="K22" s="18" t="s">
        <v>54</v>
      </c>
      <c r="L22" s="18" t="s">
        <v>55</v>
      </c>
      <c r="M22" s="19" t="s">
        <v>19</v>
      </c>
      <c r="N22" s="71"/>
    </row>
    <row r="23" spans="2:14">
      <c r="B23" s="28" t="s">
        <v>24</v>
      </c>
      <c r="C23" s="29"/>
      <c r="D23" s="29"/>
      <c r="E23" s="29"/>
      <c r="F23" s="29"/>
      <c r="G23" s="30"/>
      <c r="H23" s="35">
        <v>2908172.2261143625</v>
      </c>
      <c r="I23" s="22">
        <v>-65875.97</v>
      </c>
      <c r="J23" s="22">
        <v>-529264.40399998613</v>
      </c>
      <c r="K23" s="22">
        <v>47840.659999999974</v>
      </c>
      <c r="L23" s="22">
        <v>261850.02999999933</v>
      </c>
      <c r="M23" s="27">
        <v>-219573.71399998665</v>
      </c>
      <c r="N23" s="22">
        <v>2622722.5421143756</v>
      </c>
    </row>
    <row r="24" spans="2:14">
      <c r="B24" s="28" t="s">
        <v>25</v>
      </c>
      <c r="C24" s="29"/>
      <c r="D24" s="29"/>
      <c r="E24" s="29"/>
      <c r="F24" s="29"/>
      <c r="G24" s="30"/>
      <c r="H24" s="35">
        <v>1172861.8136462346</v>
      </c>
      <c r="I24" s="22">
        <v>-8191.63</v>
      </c>
      <c r="J24" s="22">
        <v>-767162.64319998771</v>
      </c>
      <c r="K24" s="22">
        <v>31774.946399999899</v>
      </c>
      <c r="L24" s="22">
        <v>174204.81760000065</v>
      </c>
      <c r="M24" s="27">
        <v>-561182.87919998914</v>
      </c>
      <c r="N24" s="20">
        <v>603487.30444624554</v>
      </c>
    </row>
    <row r="25" spans="2:14">
      <c r="B25" s="72" t="s">
        <v>26</v>
      </c>
      <c r="C25" s="73"/>
      <c r="D25" s="73"/>
      <c r="E25" s="73"/>
      <c r="F25" s="73"/>
      <c r="G25" s="74"/>
      <c r="H25" s="36">
        <v>4081034.0397605971</v>
      </c>
      <c r="I25" s="37">
        <v>-74067.600000000006</v>
      </c>
      <c r="J25" s="37">
        <v>-1296427.0471999738</v>
      </c>
      <c r="K25" s="37">
        <v>79615.606399999873</v>
      </c>
      <c r="L25" s="37">
        <v>436054.84759999998</v>
      </c>
      <c r="M25" s="38">
        <v>-780756.59319997579</v>
      </c>
      <c r="N25" s="37">
        <v>3226209.8465606212</v>
      </c>
    </row>
    <row r="26" spans="2:14">
      <c r="B26" s="96" t="s">
        <v>27</v>
      </c>
      <c r="C26" s="97"/>
      <c r="D26" s="97"/>
      <c r="E26" s="97"/>
      <c r="F26" s="97"/>
      <c r="G26" s="98"/>
      <c r="H26" s="39">
        <v>4.6985600610381227E-2</v>
      </c>
      <c r="I26" s="39">
        <v>-1</v>
      </c>
      <c r="J26" s="39">
        <v>-4.6218995163921001E-2</v>
      </c>
      <c r="K26" s="39">
        <v>0.10275106230354147</v>
      </c>
      <c r="L26" s="39">
        <v>2.3077219329491166E-2</v>
      </c>
      <c r="M26" s="40">
        <v>-1.6361214333796181E-2</v>
      </c>
      <c r="N26" s="39">
        <v>2.3959763526902985E-2</v>
      </c>
    </row>
    <row r="28" spans="2:14">
      <c r="L28" s="41"/>
    </row>
    <row r="29" spans="2:14" ht="18.75">
      <c r="B29" s="87" t="s">
        <v>28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9"/>
    </row>
    <row r="30" spans="2:14" ht="18.75">
      <c r="B30" s="9" t="s">
        <v>29</v>
      </c>
      <c r="C30" s="2"/>
      <c r="D30" s="2" t="s">
        <v>56</v>
      </c>
      <c r="E30" s="10"/>
      <c r="F30" s="10"/>
      <c r="G30" s="11"/>
      <c r="H30" s="11"/>
      <c r="I30" s="11"/>
      <c r="J30" s="11"/>
      <c r="K30" s="11"/>
      <c r="L30" s="11"/>
      <c r="M30" s="11"/>
      <c r="N30" s="12"/>
    </row>
    <row r="31" spans="2:14" ht="18.75">
      <c r="B31" s="15" t="s">
        <v>3</v>
      </c>
      <c r="C31" s="3"/>
      <c r="D31" s="4">
        <v>43435</v>
      </c>
      <c r="E31" s="3"/>
      <c r="F31" s="3"/>
      <c r="G31" s="16"/>
      <c r="H31" s="16"/>
      <c r="I31" s="16"/>
      <c r="J31" s="16"/>
      <c r="K31" s="16"/>
      <c r="L31" s="16"/>
      <c r="M31" s="16"/>
      <c r="N31" s="17"/>
    </row>
    <row r="34" spans="2:15">
      <c r="B34" s="75" t="s">
        <v>31</v>
      </c>
      <c r="C34" s="76"/>
      <c r="D34" s="76"/>
      <c r="E34" s="76"/>
      <c r="F34" s="76"/>
      <c r="G34" s="70"/>
      <c r="H34" s="69" t="s">
        <v>16</v>
      </c>
      <c r="I34" s="69"/>
      <c r="J34" s="69"/>
      <c r="K34" s="69"/>
      <c r="L34" s="69"/>
      <c r="M34" s="69"/>
      <c r="N34" s="70" t="s">
        <v>17</v>
      </c>
    </row>
    <row r="35" spans="2:15">
      <c r="B35" s="77"/>
      <c r="C35" s="78"/>
      <c r="D35" s="78"/>
      <c r="E35" s="78"/>
      <c r="F35" s="78"/>
      <c r="G35" s="71"/>
      <c r="H35" s="18" t="s">
        <v>2</v>
      </c>
      <c r="I35" s="18" t="s">
        <v>18</v>
      </c>
      <c r="J35" s="18" t="s">
        <v>53</v>
      </c>
      <c r="K35" s="18" t="s">
        <v>54</v>
      </c>
      <c r="L35" s="18" t="s">
        <v>55</v>
      </c>
      <c r="M35" s="19" t="s">
        <v>19</v>
      </c>
      <c r="N35" s="71"/>
    </row>
    <row r="36" spans="2:15">
      <c r="B36" s="90" t="s">
        <v>32</v>
      </c>
      <c r="C36" s="91"/>
      <c r="D36" s="91"/>
      <c r="E36" s="91"/>
      <c r="F36" s="91"/>
      <c r="G36" s="92"/>
      <c r="H36" s="20">
        <v>5.79</v>
      </c>
      <c r="I36" s="20">
        <v>5.79</v>
      </c>
      <c r="J36" s="20">
        <v>5.79</v>
      </c>
      <c r="K36" s="20">
        <v>5.79</v>
      </c>
      <c r="L36" s="20">
        <v>5.79</v>
      </c>
      <c r="M36" s="21">
        <v>5.79</v>
      </c>
      <c r="N36" s="22">
        <v>5.79</v>
      </c>
    </row>
    <row r="37" spans="2:15">
      <c r="B37" s="93" t="s">
        <v>33</v>
      </c>
      <c r="C37" s="94"/>
      <c r="D37" s="94"/>
      <c r="E37" s="94"/>
      <c r="F37" s="94"/>
      <c r="G37" s="95"/>
      <c r="H37" s="23">
        <v>999262</v>
      </c>
      <c r="I37" s="23">
        <v>50773</v>
      </c>
      <c r="J37" s="23">
        <v>50109</v>
      </c>
      <c r="K37" s="23">
        <v>911</v>
      </c>
      <c r="L37" s="23">
        <v>2810</v>
      </c>
      <c r="M37" s="24">
        <v>53830</v>
      </c>
      <c r="N37" s="23">
        <v>1103865</v>
      </c>
    </row>
    <row r="38" spans="2:15">
      <c r="B38" s="93" t="s">
        <v>34</v>
      </c>
      <c r="C38" s="94"/>
      <c r="D38" s="94"/>
      <c r="E38" s="94"/>
      <c r="F38" s="94"/>
      <c r="G38" s="95"/>
      <c r="H38" s="25">
        <v>9971562</v>
      </c>
      <c r="I38" s="25">
        <v>516042</v>
      </c>
      <c r="J38" s="25">
        <v>1146202</v>
      </c>
      <c r="K38" s="25">
        <v>38195</v>
      </c>
      <c r="L38" s="25">
        <v>734955</v>
      </c>
      <c r="M38" s="26">
        <v>1919352</v>
      </c>
      <c r="N38" s="23">
        <v>12406956</v>
      </c>
    </row>
    <row r="39" spans="2:15">
      <c r="B39" s="96" t="s">
        <v>35</v>
      </c>
      <c r="C39" s="97"/>
      <c r="D39" s="97"/>
      <c r="E39" s="97"/>
      <c r="F39" s="97"/>
      <c r="G39" s="98"/>
      <c r="H39" s="22">
        <v>48740571.215287179</v>
      </c>
      <c r="I39" s="22">
        <v>981056.77863239066</v>
      </c>
      <c r="J39" s="22">
        <v>13904105.316000015</v>
      </c>
      <c r="K39" s="22">
        <v>467049.83999999997</v>
      </c>
      <c r="L39" s="22">
        <v>9927763.0199999996</v>
      </c>
      <c r="M39" s="27">
        <v>24298918.176000014</v>
      </c>
      <c r="N39" s="22">
        <v>74020546.16991958</v>
      </c>
    </row>
    <row r="40" spans="2:15">
      <c r="B40" s="28" t="s">
        <v>21</v>
      </c>
      <c r="C40" s="29"/>
      <c r="D40" s="29"/>
      <c r="E40" s="29"/>
      <c r="F40" s="29"/>
      <c r="G40" s="30"/>
      <c r="H40" s="22">
        <v>37626585.842818983</v>
      </c>
      <c r="I40" s="22">
        <v>981056.77863239066</v>
      </c>
      <c r="J40" s="22">
        <v>12849126.496800013</v>
      </c>
      <c r="K40" s="22">
        <v>387405.5063999999</v>
      </c>
      <c r="L40" s="22">
        <v>9403759.3176000006</v>
      </c>
      <c r="M40" s="27">
        <v>22640291.320800014</v>
      </c>
      <c r="N40" s="22">
        <v>61247933.942251384</v>
      </c>
    </row>
    <row r="41" spans="2:15">
      <c r="B41" s="31" t="s">
        <v>22</v>
      </c>
      <c r="C41" s="32"/>
      <c r="D41" s="32"/>
      <c r="E41" s="32"/>
      <c r="F41" s="32"/>
      <c r="G41" s="33"/>
      <c r="H41" s="34">
        <v>86367157.058106154</v>
      </c>
      <c r="I41" s="34">
        <v>1962113.5572647813</v>
      </c>
      <c r="J41" s="34">
        <v>26753231.812800027</v>
      </c>
      <c r="K41" s="34">
        <v>854455.34639999992</v>
      </c>
      <c r="L41" s="34">
        <v>19331522.3376</v>
      </c>
      <c r="M41" s="27">
        <v>46939209.496800028</v>
      </c>
      <c r="N41" s="34">
        <v>135268480.11217096</v>
      </c>
      <c r="O41" s="49"/>
    </row>
    <row r="43" spans="2:15">
      <c r="B43" s="75" t="s">
        <v>15</v>
      </c>
      <c r="C43" s="76"/>
      <c r="D43" s="76"/>
      <c r="E43" s="76"/>
      <c r="F43" s="76"/>
      <c r="G43" s="70"/>
      <c r="H43" s="69" t="s">
        <v>16</v>
      </c>
      <c r="I43" s="69"/>
      <c r="J43" s="69"/>
      <c r="K43" s="69"/>
      <c r="L43" s="69"/>
      <c r="M43" s="69"/>
      <c r="N43" s="70" t="s">
        <v>17</v>
      </c>
    </row>
    <row r="44" spans="2:15">
      <c r="B44" s="77"/>
      <c r="C44" s="78"/>
      <c r="D44" s="78"/>
      <c r="E44" s="78"/>
      <c r="F44" s="78"/>
      <c r="G44" s="71"/>
      <c r="H44" s="18" t="s">
        <v>2</v>
      </c>
      <c r="I44" s="18" t="s">
        <v>18</v>
      </c>
      <c r="J44" s="18" t="s">
        <v>53</v>
      </c>
      <c r="K44" s="18" t="s">
        <v>54</v>
      </c>
      <c r="L44" s="18" t="s">
        <v>55</v>
      </c>
      <c r="M44" s="18" t="s">
        <v>19</v>
      </c>
      <c r="N44" s="71"/>
    </row>
    <row r="45" spans="2:15">
      <c r="B45" s="28" t="s">
        <v>20</v>
      </c>
      <c r="C45" s="29"/>
      <c r="D45" s="29"/>
      <c r="E45" s="29"/>
      <c r="F45" s="29"/>
      <c r="G45" s="30"/>
      <c r="H45" s="22">
        <v>48117898.43</v>
      </c>
      <c r="I45" s="22">
        <v>65875.97</v>
      </c>
      <c r="J45" s="22">
        <v>14433369.720000001</v>
      </c>
      <c r="K45" s="22">
        <v>419209.18</v>
      </c>
      <c r="L45" s="22">
        <v>9665912.9900000002</v>
      </c>
      <c r="M45" s="27">
        <v>24518491.890000001</v>
      </c>
      <c r="N45" s="22">
        <v>72702266.290000007</v>
      </c>
    </row>
    <row r="46" spans="2:15">
      <c r="B46" s="28" t="s">
        <v>21</v>
      </c>
      <c r="C46" s="29"/>
      <c r="D46" s="29"/>
      <c r="E46" s="29"/>
      <c r="F46" s="29"/>
      <c r="G46" s="30"/>
      <c r="H46" s="22">
        <v>38739223.469999999</v>
      </c>
      <c r="I46" s="22">
        <v>8191.63</v>
      </c>
      <c r="J46" s="22">
        <v>13616289.140000001</v>
      </c>
      <c r="K46" s="22">
        <v>355630.56</v>
      </c>
      <c r="L46" s="22">
        <v>9229554.5</v>
      </c>
      <c r="M46" s="27">
        <v>23201474.199999999</v>
      </c>
      <c r="N46" s="20">
        <v>61948889.299999997</v>
      </c>
    </row>
    <row r="47" spans="2:15">
      <c r="B47" s="31" t="s">
        <v>22</v>
      </c>
      <c r="C47" s="32"/>
      <c r="D47" s="32"/>
      <c r="E47" s="32"/>
      <c r="F47" s="32"/>
      <c r="G47" s="33"/>
      <c r="H47" s="34">
        <v>86857121.900000006</v>
      </c>
      <c r="I47" s="34">
        <v>74067.600000000006</v>
      </c>
      <c r="J47" s="34">
        <v>28049658.859999999</v>
      </c>
      <c r="K47" s="34">
        <v>774839.74</v>
      </c>
      <c r="L47" s="34">
        <v>18895467.489999998</v>
      </c>
      <c r="M47" s="27">
        <v>47719966.090000004</v>
      </c>
      <c r="N47" s="34">
        <v>134651155.59</v>
      </c>
    </row>
    <row r="49" spans="2:14">
      <c r="B49" s="75" t="s">
        <v>23</v>
      </c>
      <c r="C49" s="76"/>
      <c r="D49" s="76"/>
      <c r="E49" s="76"/>
      <c r="F49" s="76"/>
      <c r="G49" s="70"/>
      <c r="H49" s="69" t="s">
        <v>16</v>
      </c>
      <c r="I49" s="69"/>
      <c r="J49" s="69"/>
      <c r="K49" s="69"/>
      <c r="L49" s="69"/>
      <c r="M49" s="69"/>
      <c r="N49" s="70" t="s">
        <v>17</v>
      </c>
    </row>
    <row r="50" spans="2:14">
      <c r="B50" s="79"/>
      <c r="C50" s="80"/>
      <c r="D50" s="80"/>
      <c r="E50" s="80"/>
      <c r="F50" s="80"/>
      <c r="G50" s="81"/>
      <c r="H50" s="18" t="s">
        <v>2</v>
      </c>
      <c r="I50" s="18" t="s">
        <v>18</v>
      </c>
      <c r="J50" s="18" t="s">
        <v>53</v>
      </c>
      <c r="K50" s="18" t="s">
        <v>54</v>
      </c>
      <c r="L50" s="18" t="s">
        <v>55</v>
      </c>
      <c r="M50" s="19" t="s">
        <v>19</v>
      </c>
      <c r="N50" s="71"/>
    </row>
    <row r="51" spans="2:14">
      <c r="B51" s="28" t="s">
        <v>24</v>
      </c>
      <c r="C51" s="29"/>
      <c r="D51" s="29"/>
      <c r="E51" s="29"/>
      <c r="F51" s="29"/>
      <c r="G51" s="30"/>
      <c r="H51" s="35">
        <v>622672.79</v>
      </c>
      <c r="I51" s="22">
        <v>1110704.6399999999</v>
      </c>
      <c r="J51" s="22">
        <v>39483.58</v>
      </c>
      <c r="K51" s="22">
        <v>81388.36</v>
      </c>
      <c r="L51" s="22">
        <v>492963.2</v>
      </c>
      <c r="M51" s="27">
        <v>613835.14</v>
      </c>
      <c r="N51" s="22">
        <v>2347212.56</v>
      </c>
    </row>
    <row r="52" spans="2:14">
      <c r="B52" s="28" t="s">
        <v>25</v>
      </c>
      <c r="C52" s="29"/>
      <c r="D52" s="29"/>
      <c r="E52" s="29"/>
      <c r="F52" s="29"/>
      <c r="G52" s="30"/>
      <c r="H52" s="35">
        <v>-1112637.6299999999</v>
      </c>
      <c r="I52" s="22">
        <v>1168388.98</v>
      </c>
      <c r="J52" s="22">
        <v>-268223.33</v>
      </c>
      <c r="K52" s="22">
        <v>56115.71</v>
      </c>
      <c r="L52" s="22">
        <v>384189.02</v>
      </c>
      <c r="M52" s="27">
        <v>172081.4</v>
      </c>
      <c r="N52" s="20">
        <v>227832.75</v>
      </c>
    </row>
    <row r="53" spans="2:14">
      <c r="B53" s="72" t="s">
        <v>26</v>
      </c>
      <c r="C53" s="73"/>
      <c r="D53" s="73"/>
      <c r="E53" s="73"/>
      <c r="F53" s="73"/>
      <c r="G53" s="74"/>
      <c r="H53" s="36">
        <v>-489964.84</v>
      </c>
      <c r="I53" s="37">
        <v>2279093.61</v>
      </c>
      <c r="J53" s="37">
        <v>-228739.75</v>
      </c>
      <c r="K53" s="37">
        <v>137504.07999999999</v>
      </c>
      <c r="L53" s="37">
        <v>877152.22</v>
      </c>
      <c r="M53" s="38">
        <v>785916.55</v>
      </c>
      <c r="N53" s="37">
        <v>2575045.3199999998</v>
      </c>
    </row>
    <row r="54" spans="2:14">
      <c r="B54" s="96" t="s">
        <v>27</v>
      </c>
      <c r="C54" s="97"/>
      <c r="D54" s="97"/>
      <c r="E54" s="97"/>
      <c r="F54" s="97"/>
      <c r="G54" s="98"/>
      <c r="H54" s="39">
        <v>-5.5999999999999999E-3</v>
      </c>
      <c r="I54" s="39">
        <v>30.770499999999998</v>
      </c>
      <c r="J54" s="39">
        <v>-8.2000000000000007E-3</v>
      </c>
      <c r="K54" s="39">
        <v>0.17749999999999999</v>
      </c>
      <c r="L54" s="39">
        <v>4.6399999999999997E-2</v>
      </c>
      <c r="M54" s="40">
        <v>1.6500000000000001E-2</v>
      </c>
      <c r="N54" s="39">
        <v>1.9099999999999999E-2</v>
      </c>
    </row>
  </sheetData>
  <mergeCells count="32">
    <mergeCell ref="N43:N44"/>
    <mergeCell ref="B49:G50"/>
    <mergeCell ref="H49:M49"/>
    <mergeCell ref="N49:N50"/>
    <mergeCell ref="B53:G53"/>
    <mergeCell ref="H43:M43"/>
    <mergeCell ref="B54:G54"/>
    <mergeCell ref="B36:G36"/>
    <mergeCell ref="B37:G37"/>
    <mergeCell ref="B38:G38"/>
    <mergeCell ref="B39:G39"/>
    <mergeCell ref="B43:G44"/>
    <mergeCell ref="B25:G25"/>
    <mergeCell ref="B26:G26"/>
    <mergeCell ref="B29:N29"/>
    <mergeCell ref="B34:G35"/>
    <mergeCell ref="H34:M34"/>
    <mergeCell ref="N34:N35"/>
    <mergeCell ref="B21:G22"/>
    <mergeCell ref="H21:M21"/>
    <mergeCell ref="N21:N22"/>
    <mergeCell ref="B1:N1"/>
    <mergeCell ref="B6:G7"/>
    <mergeCell ref="H6:M6"/>
    <mergeCell ref="N6:N7"/>
    <mergeCell ref="B8:G8"/>
    <mergeCell ref="B9:G9"/>
    <mergeCell ref="B10:G10"/>
    <mergeCell ref="B11:G11"/>
    <mergeCell ref="B15:G16"/>
    <mergeCell ref="H15:M15"/>
    <mergeCell ref="N15:N16"/>
  </mergeCells>
  <pageMargins left="0.511811024" right="0.511811024" top="0.78740157499999996" bottom="0.78740157499999996" header="0.31496062000000002" footer="0.31496062000000002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C5849173DA4AA41A9792359503BF" ma:contentTypeVersion="9" ma:contentTypeDescription="Crie um novo documento." ma:contentTypeScope="" ma:versionID="ea475c366f90d56d46012d0ee936a2a4">
  <xsd:schema xmlns:xsd="http://www.w3.org/2001/XMLSchema" xmlns:xs="http://www.w3.org/2001/XMLSchema" xmlns:p="http://schemas.microsoft.com/office/2006/metadata/properties" xmlns:ns2="4b520b24-8996-453a-8c5e-60294695dd12" xmlns:ns3="35902834-6a56-4be4-9b89-b053ee69e5a5" targetNamespace="http://schemas.microsoft.com/office/2006/metadata/properties" ma:root="true" ma:fieldsID="91f9f468be8ca245c8e4bf690e5a2e48" ns2:_="" ns3:_="">
    <xsd:import namespace="4b520b24-8996-453a-8c5e-60294695dd12"/>
    <xsd:import namespace="35902834-6a56-4be4-9b89-b053ee69e5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02834-6a56-4be4-9b89-b053ee69e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B490E-88D5-42A8-A0DF-13458148A611}"/>
</file>

<file path=customXml/itemProps2.xml><?xml version="1.0" encoding="utf-8"?>
<ds:datastoreItem xmlns:ds="http://schemas.openxmlformats.org/officeDocument/2006/customXml" ds:itemID="{F4317B64-FDF1-4B61-827D-E0E563D3CB7B}"/>
</file>

<file path=customXml/itemProps3.xml><?xml version="1.0" encoding="utf-8"?>
<ds:datastoreItem xmlns:ds="http://schemas.openxmlformats.org/officeDocument/2006/customXml" ds:itemID="{057F7E7C-F333-4FE2-BC68-3246B9D6C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 Medeiros e Silva</dc:creator>
  <cp:keywords/>
  <dc:description/>
  <cp:lastModifiedBy>Diogo Barcellos Ferreira</cp:lastModifiedBy>
  <cp:revision/>
  <dcterms:created xsi:type="dcterms:W3CDTF">2019-03-07T12:48:49Z</dcterms:created>
  <dcterms:modified xsi:type="dcterms:W3CDTF">2019-07-19T20:13:29Z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0x0101009CACC5849173DA4AA41A9792359503BF</vt:lpwstr>
  </property>
</Properties>
</file>