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a.junho\Documents\"/>
    </mc:Choice>
  </mc:AlternateContent>
  <xr:revisionPtr revIDLastSave="4" documentId="8_{C749C7A6-4EC1-4287-AD9C-B85E780579FF}" xr6:coauthVersionLast="45" xr6:coauthVersionMax="45" xr10:uidLastSave="{F196FB66-65A2-4DCD-9B96-D8C9655D1E43}"/>
  <bookViews>
    <workbookView xWindow="-120" yWindow="-120" windowWidth="29040" windowHeight="15840" firstSheet="3" xr2:uid="{DEC41B84-855F-4F8C-9F65-07E138F04BEA}"/>
  </bookViews>
  <sheets>
    <sheet name="Liquidez" sheetId="1" r:id="rId1"/>
    <sheet name="Principais Contas" sheetId="2" r:id="rId2"/>
    <sheet name="Endividamento" sheetId="3" r:id="rId3"/>
    <sheet name="Investimento" sheetId="4" r:id="rId4"/>
    <sheet name="EBITDA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5" l="1"/>
  <c r="H54" i="5"/>
  <c r="H53" i="5"/>
  <c r="H52" i="5"/>
  <c r="H51" i="5"/>
  <c r="H50" i="5"/>
  <c r="H50" i="4" l="1"/>
  <c r="H51" i="4"/>
  <c r="H52" i="4"/>
  <c r="H53" i="4"/>
  <c r="H54" i="4"/>
  <c r="H55" i="4"/>
  <c r="E50" i="4"/>
  <c r="E51" i="4"/>
  <c r="E52" i="4"/>
  <c r="E53" i="4"/>
  <c r="I53" i="4" s="1"/>
  <c r="E54" i="4"/>
  <c r="E55" i="4"/>
  <c r="E50" i="3"/>
  <c r="E51" i="3"/>
  <c r="E52" i="3"/>
  <c r="E53" i="3"/>
  <c r="E54" i="3"/>
  <c r="E55" i="3"/>
  <c r="K50" i="1"/>
  <c r="K51" i="1"/>
  <c r="K52" i="1"/>
  <c r="K53" i="1"/>
  <c r="K54" i="1"/>
  <c r="K55" i="1"/>
  <c r="J50" i="1"/>
  <c r="J51" i="1"/>
  <c r="J52" i="1"/>
  <c r="J53" i="1"/>
  <c r="J54" i="1"/>
  <c r="J55" i="1"/>
  <c r="I50" i="1"/>
  <c r="I51" i="1"/>
  <c r="I52" i="1"/>
  <c r="I53" i="1"/>
  <c r="I54" i="1"/>
  <c r="I55" i="1"/>
  <c r="I50" i="4" l="1"/>
  <c r="I55" i="4"/>
  <c r="I54" i="4"/>
  <c r="I52" i="4"/>
  <c r="I51" i="4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2" i="5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2" i="3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2" i="1"/>
  <c r="I2" i="4" l="1"/>
  <c r="I38" i="4"/>
  <c r="I26" i="4"/>
  <c r="I22" i="4"/>
  <c r="I18" i="4"/>
  <c r="I6" i="4"/>
  <c r="I49" i="4"/>
  <c r="I45" i="4"/>
  <c r="I41" i="4"/>
  <c r="I37" i="4"/>
  <c r="I33" i="4"/>
  <c r="I29" i="4"/>
  <c r="I25" i="4"/>
  <c r="I21" i="4"/>
  <c r="I17" i="4"/>
  <c r="I13" i="4"/>
  <c r="I9" i="4"/>
  <c r="I5" i="4"/>
  <c r="I46" i="4"/>
  <c r="I30" i="4"/>
  <c r="I14" i="4"/>
  <c r="I48" i="4"/>
  <c r="I44" i="4"/>
  <c r="I40" i="4"/>
  <c r="I36" i="4"/>
  <c r="I32" i="4"/>
  <c r="I28" i="4"/>
  <c r="I24" i="4"/>
  <c r="I20" i="4"/>
  <c r="I16" i="4"/>
  <c r="I12" i="4"/>
  <c r="I8" i="4"/>
  <c r="I4" i="4"/>
  <c r="I42" i="4"/>
  <c r="I34" i="4"/>
  <c r="I10" i="4"/>
  <c r="I47" i="4"/>
  <c r="I43" i="4"/>
  <c r="I39" i="4"/>
  <c r="I35" i="4"/>
  <c r="I31" i="4"/>
  <c r="I27" i="4"/>
  <c r="I23" i="4"/>
  <c r="I19" i="4"/>
  <c r="I15" i="4"/>
  <c r="I11" i="4"/>
  <c r="I7" i="4"/>
  <c r="I3" i="4"/>
</calcChain>
</file>

<file path=xl/sharedStrings.xml><?xml version="1.0" encoding="utf-8"?>
<sst xmlns="http://schemas.openxmlformats.org/spreadsheetml/2006/main" count="38" uniqueCount="32">
  <si>
    <t>Mês / Ano</t>
  </si>
  <si>
    <t>Ativo Circulante</t>
  </si>
  <si>
    <t>Valores a Receber - Tarifa de Contingência</t>
  </si>
  <si>
    <t>Caixa - Tarifa de Contingência</t>
  </si>
  <si>
    <t>Passivo Circulante</t>
  </si>
  <si>
    <t>Estoque</t>
  </si>
  <si>
    <t>Despesas antecipadas</t>
  </si>
  <si>
    <t>Caixa e equivalente de caixa</t>
  </si>
  <si>
    <t>Liquidez Corrente</t>
  </si>
  <si>
    <t>Liquidez Seca</t>
  </si>
  <si>
    <t>Liquidez Imediata</t>
  </si>
  <si>
    <t>Intangível</t>
  </si>
  <si>
    <t>Valores a receber de curto prazo</t>
  </si>
  <si>
    <t xml:space="preserve">Empréstimos e financiamentos de curto prazo </t>
  </si>
  <si>
    <t xml:space="preserve">Empréstimos e financiamentos de longo prazo </t>
  </si>
  <si>
    <t>Passivo Não Circulante</t>
  </si>
  <si>
    <t>Obrigação especial - Tarifa de Contingência</t>
  </si>
  <si>
    <t>Composição do Endividamento</t>
  </si>
  <si>
    <t>Receita Operacional Bruta</t>
  </si>
  <si>
    <t>Receita Tarifa de Contingência</t>
  </si>
  <si>
    <t>Giro do Intangível</t>
  </si>
  <si>
    <t>Resultado Operacional</t>
  </si>
  <si>
    <t>Receita Líquida</t>
  </si>
  <si>
    <t xml:space="preserve">Margem Operacional </t>
  </si>
  <si>
    <t>Taxa de Retorno</t>
  </si>
  <si>
    <t>Lucro líquido</t>
  </si>
  <si>
    <t>Impostos (IR + CSLL)</t>
  </si>
  <si>
    <t>Receita Financeira</t>
  </si>
  <si>
    <t>Despesa Financeira</t>
  </si>
  <si>
    <t>Participação nos lucros de coligadas</t>
  </si>
  <si>
    <t>Depreciação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</si>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</sst>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3" fontId="0" fillId="2" borderId="0" xfId="1" applyFont="1" applyFill="1"/>
    <xf numFmtId="0" fontId="0" fillId="2" borderId="0" xfId="0" applyFill="1"/>
    <xf numFmtId="43" fontId="0" fillId="2" borderId="1" xfId="1" applyFont="1" applyFill="1" applyBorder="1"/>
    <xf numFmtId="17" fontId="0" fillId="2" borderId="1" xfId="1" applyNumberFormat="1" applyFont="1" applyFill="1" applyBorder="1" applyAlignment="1">
      <alignment horizontal="center"/>
    </xf>
    <xf numFmtId="10" fontId="0" fillId="2" borderId="1" xfId="2" applyNumberFormat="1" applyFont="1" applyFill="1" applyBorder="1"/>
    <xf numFmtId="43" fontId="0" fillId="0" borderId="1" xfId="1" applyFont="1" applyBorder="1"/>
    <xf numFmtId="43" fontId="0" fillId="2" borderId="1" xfId="1" applyFont="1" applyFill="1" applyBorder="1" applyAlignment="1">
      <alignment wrapText="1"/>
    </xf>
    <xf numFmtId="43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2" borderId="1" xfId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3" borderId="0" xfId="0" applyFill="1"/>
    <xf numFmtId="43" fontId="0" fillId="2" borderId="1" xfId="1" applyFont="1" applyFill="1" applyBorder="1" applyAlignment="1">
      <alignment horizontal="center" wrapText="1"/>
    </xf>
    <xf numFmtId="43" fontId="0" fillId="0" borderId="1" xfId="1" applyFont="1" applyFill="1" applyBorder="1"/>
    <xf numFmtId="17" fontId="0" fillId="0" borderId="1" xfId="1" applyNumberFormat="1" applyFont="1" applyFill="1" applyBorder="1" applyAlignment="1">
      <alignment horizontal="center"/>
    </xf>
    <xf numFmtId="10" fontId="0" fillId="0" borderId="1" xfId="2" applyNumberFormat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FB84-38C2-488E-8BA3-A788CD3E8A57}">
  <dimension ref="A1:K55"/>
  <sheetViews>
    <sheetView tabSelected="1" workbookViewId="0">
      <pane xSplit="1" ySplit="1" topLeftCell="E30" activePane="bottomRight" state="frozen"/>
      <selection pane="bottomRight" activeCell="A56" sqref="A56:XFD56"/>
      <selection pane="bottomLeft" activeCell="A2" sqref="A2"/>
      <selection pane="topRight" activeCell="B1" sqref="B1"/>
    </sheetView>
  </sheetViews>
  <sheetFormatPr defaultRowHeight="15"/>
  <cols>
    <col min="1" max="1" width="11.42578125" style="1" bestFit="1" customWidth="1"/>
    <col min="2" max="2" width="16.7109375" style="1" bestFit="1" customWidth="1"/>
    <col min="3" max="3" width="23.28515625" style="1" customWidth="1"/>
    <col min="4" max="4" width="22.7109375" style="1" customWidth="1"/>
    <col min="5" max="5" width="18.7109375" style="1" bestFit="1" customWidth="1"/>
    <col min="6" max="6" width="14.28515625" style="1" bestFit="1" customWidth="1"/>
    <col min="7" max="7" width="22.140625" style="1" bestFit="1" customWidth="1"/>
    <col min="8" max="8" width="26.5703125" style="1" bestFit="1" customWidth="1"/>
    <col min="9" max="9" width="18" style="2" customWidth="1"/>
    <col min="10" max="10" width="12.85546875" style="2" bestFit="1" customWidth="1"/>
    <col min="11" max="11" width="16.85546875" style="2" bestFit="1" customWidth="1"/>
    <col min="12" max="16384" width="9.140625" style="2"/>
  </cols>
  <sheetData>
    <row r="1" spans="1:11" s="10" customFormat="1" ht="30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9" t="s">
        <v>9</v>
      </c>
      <c r="K1" s="9" t="s">
        <v>10</v>
      </c>
    </row>
    <row r="2" spans="1:11">
      <c r="A2" s="4">
        <v>42005</v>
      </c>
      <c r="B2" s="6">
        <v>391542054.80000001</v>
      </c>
      <c r="C2" s="3">
        <v>0</v>
      </c>
      <c r="D2" s="3">
        <v>0</v>
      </c>
      <c r="E2" s="6">
        <v>536468482.74999994</v>
      </c>
      <c r="F2" s="3">
        <v>26033274.859999999</v>
      </c>
      <c r="G2" s="3">
        <v>606871.49</v>
      </c>
      <c r="H2" s="3">
        <v>30949514.690000001</v>
      </c>
      <c r="I2" s="5">
        <f>(B2-C2-D2)/E2</f>
        <v>0.7298509929099839</v>
      </c>
      <c r="J2" s="5">
        <f>(B2-C2-D2-F2-G2)/E2</f>
        <v>0.68019263047750778</v>
      </c>
      <c r="K2" s="5">
        <f>(H2-D2)/E2</f>
        <v>5.7691207750638365E-2</v>
      </c>
    </row>
    <row r="3" spans="1:11">
      <c r="A3" s="4">
        <v>42036</v>
      </c>
      <c r="B3" s="6">
        <v>406368145.88</v>
      </c>
      <c r="C3" s="3">
        <v>0</v>
      </c>
      <c r="D3" s="3">
        <v>0</v>
      </c>
      <c r="E3" s="6">
        <v>549518064.19000006</v>
      </c>
      <c r="F3" s="3">
        <v>25909601.829999998</v>
      </c>
      <c r="G3" s="3">
        <v>531443.34</v>
      </c>
      <c r="H3" s="3">
        <v>28495314.219999999</v>
      </c>
      <c r="I3" s="5">
        <f t="shared" ref="I3:I55" si="0">(B3-C3-D3)/E3</f>
        <v>0.73949915819235945</v>
      </c>
      <c r="J3" s="5">
        <f t="shared" ref="J3:J55" si="1">(B3-C3-D3-F3-G3)/E3</f>
        <v>0.69138236842135425</v>
      </c>
      <c r="K3" s="5">
        <f t="shared" ref="K3:K55" si="2">(H3-D3)/E3</f>
        <v>5.1855100090299353E-2</v>
      </c>
    </row>
    <row r="4" spans="1:11">
      <c r="A4" s="4">
        <v>42064</v>
      </c>
      <c r="B4" s="6">
        <v>385466868.88999993</v>
      </c>
      <c r="C4" s="3">
        <v>0</v>
      </c>
      <c r="D4" s="3">
        <v>0</v>
      </c>
      <c r="E4" s="6">
        <v>540514077.99999988</v>
      </c>
      <c r="F4" s="3">
        <v>24698831.890000001</v>
      </c>
      <c r="G4" s="3">
        <v>465472.74</v>
      </c>
      <c r="H4" s="3">
        <v>22590603.959999997</v>
      </c>
      <c r="I4" s="5">
        <f t="shared" si="0"/>
        <v>0.71314862013640279</v>
      </c>
      <c r="J4" s="5">
        <f t="shared" si="1"/>
        <v>0.66659237737744914</v>
      </c>
      <c r="K4" s="5">
        <f t="shared" si="2"/>
        <v>4.1794663413003655E-2</v>
      </c>
    </row>
    <row r="5" spans="1:11">
      <c r="A5" s="4">
        <v>42095</v>
      </c>
      <c r="B5" s="6">
        <v>410498645.40999991</v>
      </c>
      <c r="C5" s="3">
        <v>0</v>
      </c>
      <c r="D5" s="3">
        <v>0</v>
      </c>
      <c r="E5" s="6">
        <v>545615749.67000008</v>
      </c>
      <c r="F5" s="3">
        <v>25914927.489999998</v>
      </c>
      <c r="G5" s="3">
        <v>409587.84</v>
      </c>
      <c r="H5" s="3">
        <v>35576750.449999996</v>
      </c>
      <c r="I5" s="5">
        <f t="shared" si="0"/>
        <v>0.75235849708934932</v>
      </c>
      <c r="J5" s="5">
        <f t="shared" si="1"/>
        <v>0.70411114472475644</v>
      </c>
      <c r="K5" s="5">
        <f t="shared" si="2"/>
        <v>6.520477180418191E-2</v>
      </c>
    </row>
    <row r="6" spans="1:11">
      <c r="A6" s="4">
        <v>42125</v>
      </c>
      <c r="B6" s="6">
        <v>415359243.49000007</v>
      </c>
      <c r="C6" s="3">
        <v>0</v>
      </c>
      <c r="D6" s="3">
        <v>0</v>
      </c>
      <c r="E6" s="6">
        <v>549067075.77999997</v>
      </c>
      <c r="F6" s="3">
        <v>24277821.719999999</v>
      </c>
      <c r="G6" s="3">
        <v>1117505.33</v>
      </c>
      <c r="H6" s="3">
        <v>38711315.909999996</v>
      </c>
      <c r="I6" s="5">
        <f t="shared" si="0"/>
        <v>0.75648178849541159</v>
      </c>
      <c r="J6" s="5">
        <f t="shared" si="1"/>
        <v>0.71023001312912581</v>
      </c>
      <c r="K6" s="5">
        <f t="shared" si="2"/>
        <v>7.0503801115750817E-2</v>
      </c>
    </row>
    <row r="7" spans="1:11">
      <c r="A7" s="4">
        <v>42156</v>
      </c>
      <c r="B7" s="6">
        <v>424391751.13000005</v>
      </c>
      <c r="C7" s="3">
        <v>0</v>
      </c>
      <c r="D7" s="3">
        <v>0</v>
      </c>
      <c r="E7" s="6">
        <v>541708461.65999985</v>
      </c>
      <c r="F7" s="3">
        <v>22826543.5</v>
      </c>
      <c r="G7" s="3">
        <v>291252.21000000002</v>
      </c>
      <c r="H7" s="3">
        <v>42379258.780000001</v>
      </c>
      <c r="I7" s="5">
        <f t="shared" si="0"/>
        <v>0.78343201402005613</v>
      </c>
      <c r="J7" s="5">
        <f t="shared" si="1"/>
        <v>0.74075629941305465</v>
      </c>
      <c r="K7" s="5">
        <f t="shared" si="2"/>
        <v>7.82325951677659E-2</v>
      </c>
    </row>
    <row r="8" spans="1:11">
      <c r="A8" s="4">
        <v>42186</v>
      </c>
      <c r="B8" s="6">
        <v>434279177.94999993</v>
      </c>
      <c r="C8" s="3">
        <v>0</v>
      </c>
      <c r="D8" s="3">
        <v>0</v>
      </c>
      <c r="E8" s="6">
        <v>525482364.55000007</v>
      </c>
      <c r="F8" s="3">
        <v>22300462.09</v>
      </c>
      <c r="G8" s="3">
        <v>230714.1</v>
      </c>
      <c r="H8" s="3">
        <v>44276249.229999997</v>
      </c>
      <c r="I8" s="5">
        <f t="shared" si="0"/>
        <v>0.82643911051495988</v>
      </c>
      <c r="J8" s="5">
        <f t="shared" si="1"/>
        <v>0.78356197950163897</v>
      </c>
      <c r="K8" s="5">
        <f t="shared" si="2"/>
        <v>8.4258297170288904E-2</v>
      </c>
    </row>
    <row r="9" spans="1:11">
      <c r="A9" s="4">
        <v>42217</v>
      </c>
      <c r="B9" s="6">
        <v>449090078.23999995</v>
      </c>
      <c r="C9" s="3">
        <v>0</v>
      </c>
      <c r="D9" s="3">
        <v>0</v>
      </c>
      <c r="E9" s="6">
        <v>527758353.46000004</v>
      </c>
      <c r="F9" s="3">
        <v>21333878.309999999</v>
      </c>
      <c r="G9" s="3">
        <v>182660.04</v>
      </c>
      <c r="H9" s="3">
        <v>50247601.789999999</v>
      </c>
      <c r="I9" s="5">
        <f t="shared" si="0"/>
        <v>0.85093883459305109</v>
      </c>
      <c r="J9" s="5">
        <f t="shared" si="1"/>
        <v>0.81016915618069263</v>
      </c>
      <c r="K9" s="5">
        <f t="shared" si="2"/>
        <v>9.5209486426079612E-2</v>
      </c>
    </row>
    <row r="10" spans="1:11">
      <c r="A10" s="4">
        <v>42248</v>
      </c>
      <c r="B10" s="6">
        <v>504597042.31999999</v>
      </c>
      <c r="C10" s="3">
        <v>0</v>
      </c>
      <c r="D10" s="3">
        <v>0</v>
      </c>
      <c r="E10" s="6">
        <v>539058692.55000007</v>
      </c>
      <c r="F10" s="3">
        <v>20935150.629999999</v>
      </c>
      <c r="G10" s="3">
        <v>117338.37</v>
      </c>
      <c r="H10" s="3">
        <v>66989989.219999999</v>
      </c>
      <c r="I10" s="5">
        <f t="shared" si="0"/>
        <v>0.93607069006348764</v>
      </c>
      <c r="J10" s="5">
        <f t="shared" si="1"/>
        <v>0.89701652158247891</v>
      </c>
      <c r="K10" s="5">
        <f t="shared" si="2"/>
        <v>0.1242721620963127</v>
      </c>
    </row>
    <row r="11" spans="1:11">
      <c r="A11" s="4">
        <v>42278</v>
      </c>
      <c r="B11" s="6">
        <v>511961097.57000005</v>
      </c>
      <c r="C11" s="3">
        <v>0</v>
      </c>
      <c r="D11" s="3">
        <v>0</v>
      </c>
      <c r="E11" s="6">
        <v>533529858.63</v>
      </c>
      <c r="F11" s="3">
        <v>20601782.550000001</v>
      </c>
      <c r="G11" s="3">
        <v>189096.61</v>
      </c>
      <c r="H11" s="3">
        <v>71427195.780000001</v>
      </c>
      <c r="I11" s="5">
        <f t="shared" si="0"/>
        <v>0.95957346957978262</v>
      </c>
      <c r="J11" s="5">
        <f t="shared" si="1"/>
        <v>0.92060493047423586</v>
      </c>
      <c r="K11" s="5">
        <f t="shared" si="2"/>
        <v>0.13387666055543926</v>
      </c>
    </row>
    <row r="12" spans="1:11">
      <c r="A12" s="4">
        <v>42309</v>
      </c>
      <c r="B12" s="6">
        <v>519328203.93000007</v>
      </c>
      <c r="C12" s="3">
        <v>0</v>
      </c>
      <c r="D12" s="3">
        <v>0</v>
      </c>
      <c r="E12" s="6">
        <v>544921092.12</v>
      </c>
      <c r="F12" s="3">
        <v>20035526.809999999</v>
      </c>
      <c r="G12" s="3">
        <v>165123.92000000001</v>
      </c>
      <c r="H12" s="3">
        <v>85699597.540000007</v>
      </c>
      <c r="I12" s="5">
        <f t="shared" si="0"/>
        <v>0.9530337721183969</v>
      </c>
      <c r="J12" s="5">
        <f t="shared" si="1"/>
        <v>0.91596299063807296</v>
      </c>
      <c r="K12" s="5">
        <f t="shared" si="2"/>
        <v>0.15726973827823063</v>
      </c>
    </row>
    <row r="13" spans="1:11">
      <c r="A13" s="4">
        <v>42339</v>
      </c>
      <c r="B13" s="6">
        <v>509943745.86999995</v>
      </c>
      <c r="C13" s="3">
        <v>0</v>
      </c>
      <c r="D13" s="3">
        <v>0</v>
      </c>
      <c r="E13" s="6">
        <v>517255252.98000002</v>
      </c>
      <c r="F13" s="3">
        <v>21598791.170000002</v>
      </c>
      <c r="G13" s="3">
        <v>92392.02</v>
      </c>
      <c r="H13" s="3">
        <v>88245490.219999999</v>
      </c>
      <c r="I13" s="5">
        <f t="shared" si="0"/>
        <v>0.98586479872775157</v>
      </c>
      <c r="J13" s="5">
        <f t="shared" si="1"/>
        <v>0.94392963602996705</v>
      </c>
      <c r="K13" s="5">
        <f t="shared" si="2"/>
        <v>0.17060337176201101</v>
      </c>
    </row>
    <row r="14" spans="1:11">
      <c r="A14" s="4">
        <v>42370</v>
      </c>
      <c r="B14" s="3">
        <v>484347739.46999997</v>
      </c>
      <c r="C14" s="3">
        <v>0</v>
      </c>
      <c r="D14" s="3">
        <v>0</v>
      </c>
      <c r="E14" s="3">
        <v>528736605.64000005</v>
      </c>
      <c r="F14" s="3">
        <v>23470398.09</v>
      </c>
      <c r="G14" s="3">
        <v>150143.56</v>
      </c>
      <c r="H14" s="3">
        <v>74076735.799999997</v>
      </c>
      <c r="I14" s="5">
        <f t="shared" si="0"/>
        <v>0.91604729898307236</v>
      </c>
      <c r="J14" s="5">
        <f t="shared" si="1"/>
        <v>0.87137374811097246</v>
      </c>
      <c r="K14" s="5">
        <f t="shared" si="2"/>
        <v>0.14010139455038317</v>
      </c>
    </row>
    <row r="15" spans="1:11">
      <c r="A15" s="4">
        <v>42401</v>
      </c>
      <c r="B15" s="3">
        <v>477236514.57999998</v>
      </c>
      <c r="C15" s="3">
        <v>0</v>
      </c>
      <c r="D15" s="3">
        <v>0</v>
      </c>
      <c r="E15" s="3">
        <v>523304006.65999997</v>
      </c>
      <c r="F15" s="3">
        <v>22953330.289999999</v>
      </c>
      <c r="G15" s="3">
        <v>135648.26999999999</v>
      </c>
      <c r="H15" s="3">
        <v>65344026.259999998</v>
      </c>
      <c r="I15" s="5">
        <f t="shared" si="0"/>
        <v>0.91196801191332966</v>
      </c>
      <c r="J15" s="5">
        <f t="shared" si="1"/>
        <v>0.86784647210826305</v>
      </c>
      <c r="K15" s="5">
        <f t="shared" si="2"/>
        <v>0.1248681940676506</v>
      </c>
    </row>
    <row r="16" spans="1:11">
      <c r="A16" s="4">
        <v>42430</v>
      </c>
      <c r="B16" s="3">
        <v>482139868.62000006</v>
      </c>
      <c r="C16" s="3">
        <v>0</v>
      </c>
      <c r="D16" s="3">
        <v>0</v>
      </c>
      <c r="E16" s="3">
        <v>510859628.03000003</v>
      </c>
      <c r="F16" s="3">
        <v>24526054.600000001</v>
      </c>
      <c r="G16" s="3">
        <v>117064.89</v>
      </c>
      <c r="H16" s="3">
        <v>59993948.489999995</v>
      </c>
      <c r="I16" s="5">
        <f t="shared" si="0"/>
        <v>0.94378150506676284</v>
      </c>
      <c r="J16" s="5">
        <f t="shared" si="1"/>
        <v>0.89554297115671422</v>
      </c>
      <c r="K16" s="5">
        <f t="shared" si="2"/>
        <v>0.11743724733416765</v>
      </c>
    </row>
    <row r="17" spans="1:11">
      <c r="A17" s="4">
        <v>42461</v>
      </c>
      <c r="B17" s="3">
        <v>516329098.67999995</v>
      </c>
      <c r="C17" s="3">
        <v>0</v>
      </c>
      <c r="D17" s="3">
        <v>0</v>
      </c>
      <c r="E17" s="3">
        <v>508107642.97999996</v>
      </c>
      <c r="F17" s="3">
        <v>24576163.25</v>
      </c>
      <c r="G17" s="3">
        <v>108296.89</v>
      </c>
      <c r="H17" s="3">
        <v>78936845.719999999</v>
      </c>
      <c r="I17" s="5">
        <f t="shared" si="0"/>
        <v>1.0161805393278125</v>
      </c>
      <c r="J17" s="5">
        <f t="shared" si="1"/>
        <v>0.96759937649540928</v>
      </c>
      <c r="K17" s="5">
        <f t="shared" si="2"/>
        <v>0.15535457261977675</v>
      </c>
    </row>
    <row r="18" spans="1:11">
      <c r="A18" s="4">
        <v>42491</v>
      </c>
      <c r="B18" s="3">
        <v>531127833.97000003</v>
      </c>
      <c r="C18" s="3">
        <v>0</v>
      </c>
      <c r="D18" s="3">
        <v>0</v>
      </c>
      <c r="E18" s="3">
        <v>503721554.90000004</v>
      </c>
      <c r="F18" s="3">
        <v>24267611.98</v>
      </c>
      <c r="G18" s="3">
        <v>122284.53</v>
      </c>
      <c r="H18" s="3">
        <v>77750641.140000001</v>
      </c>
      <c r="I18" s="5">
        <f t="shared" si="0"/>
        <v>1.0544075964258484</v>
      </c>
      <c r="J18" s="5">
        <f t="shared" si="1"/>
        <v>1.0059881943320825</v>
      </c>
      <c r="K18" s="5">
        <f t="shared" si="2"/>
        <v>0.15435242026804916</v>
      </c>
    </row>
    <row r="19" spans="1:11">
      <c r="A19" s="4">
        <v>42522</v>
      </c>
      <c r="B19" s="3">
        <v>542370542.2299999</v>
      </c>
      <c r="C19" s="3">
        <v>0</v>
      </c>
      <c r="D19" s="3">
        <v>0</v>
      </c>
      <c r="E19" s="3">
        <v>515764787.84000003</v>
      </c>
      <c r="F19" s="3">
        <v>24686700.93</v>
      </c>
      <c r="G19" s="3">
        <v>109414.67</v>
      </c>
      <c r="H19" s="3">
        <v>73198788.289999992</v>
      </c>
      <c r="I19" s="5">
        <f t="shared" si="0"/>
        <v>1.051585053918519</v>
      </c>
      <c r="J19" s="5">
        <f t="shared" si="1"/>
        <v>1.0035086512935063</v>
      </c>
      <c r="K19" s="5">
        <f t="shared" si="2"/>
        <v>0.14192281058300482</v>
      </c>
    </row>
    <row r="20" spans="1:11">
      <c r="A20" s="4">
        <v>42552</v>
      </c>
      <c r="B20" s="3">
        <v>562064860.39999986</v>
      </c>
      <c r="C20" s="3">
        <v>0</v>
      </c>
      <c r="D20" s="3">
        <v>0</v>
      </c>
      <c r="E20" s="3">
        <v>504473109.09999996</v>
      </c>
      <c r="F20" s="3">
        <v>24001399.059999999</v>
      </c>
      <c r="G20" s="3">
        <v>90485.42</v>
      </c>
      <c r="H20" s="3">
        <v>75752853.820000008</v>
      </c>
      <c r="I20" s="5">
        <f t="shared" si="0"/>
        <v>1.1141621828024606</v>
      </c>
      <c r="J20" s="5">
        <f t="shared" si="1"/>
        <v>1.0664056541680984</v>
      </c>
      <c r="K20" s="5">
        <f t="shared" si="2"/>
        <v>0.1501623227353904</v>
      </c>
    </row>
    <row r="21" spans="1:11">
      <c r="A21" s="4">
        <v>42583</v>
      </c>
      <c r="B21" s="3">
        <v>564562152.43999994</v>
      </c>
      <c r="C21" s="3">
        <v>0</v>
      </c>
      <c r="D21" s="3">
        <v>0</v>
      </c>
      <c r="E21" s="3">
        <v>438417235.79000002</v>
      </c>
      <c r="F21" s="3">
        <v>23548195.969999999</v>
      </c>
      <c r="G21" s="3">
        <v>70731.710000000006</v>
      </c>
      <c r="H21" s="3">
        <v>83814477.5</v>
      </c>
      <c r="I21" s="5">
        <f t="shared" si="0"/>
        <v>1.2877280050878812</v>
      </c>
      <c r="J21" s="5">
        <f t="shared" si="1"/>
        <v>1.233854831882361</v>
      </c>
      <c r="K21" s="5">
        <f t="shared" si="2"/>
        <v>0.19117514243930586</v>
      </c>
    </row>
    <row r="22" spans="1:11">
      <c r="A22" s="4">
        <v>42614</v>
      </c>
      <c r="B22" s="3">
        <v>574589088.3599999</v>
      </c>
      <c r="C22" s="3">
        <v>0</v>
      </c>
      <c r="D22" s="3">
        <v>0</v>
      </c>
      <c r="E22" s="3">
        <v>457574938.46999997</v>
      </c>
      <c r="F22" s="3">
        <v>22442046.41</v>
      </c>
      <c r="G22" s="3">
        <v>88009.06</v>
      </c>
      <c r="H22" s="3">
        <v>91895916.689999998</v>
      </c>
      <c r="I22" s="5">
        <f t="shared" si="0"/>
        <v>1.2557267456151813</v>
      </c>
      <c r="J22" s="5">
        <f t="shared" si="1"/>
        <v>1.2064887879041799</v>
      </c>
      <c r="K22" s="5">
        <f t="shared" si="2"/>
        <v>0.20083249532256667</v>
      </c>
    </row>
    <row r="23" spans="1:11">
      <c r="A23" s="4">
        <v>42644</v>
      </c>
      <c r="B23" s="3">
        <v>563873191.73000002</v>
      </c>
      <c r="C23" s="3">
        <v>0</v>
      </c>
      <c r="D23" s="3">
        <v>0</v>
      </c>
      <c r="E23" s="3">
        <v>430549148.34000003</v>
      </c>
      <c r="F23" s="3">
        <v>21733604.57</v>
      </c>
      <c r="G23" s="3">
        <v>87167.94</v>
      </c>
      <c r="H23" s="3">
        <v>91085255.980000004</v>
      </c>
      <c r="I23" s="5">
        <f t="shared" si="0"/>
        <v>1.3096604508545338</v>
      </c>
      <c r="J23" s="5">
        <f t="shared" si="1"/>
        <v>1.2589791927586091</v>
      </c>
      <c r="K23" s="5">
        <f t="shared" si="2"/>
        <v>0.21155600082170167</v>
      </c>
    </row>
    <row r="24" spans="1:11">
      <c r="A24" s="4">
        <v>42675</v>
      </c>
      <c r="B24" s="3">
        <v>593130721.96999991</v>
      </c>
      <c r="C24" s="3">
        <v>0</v>
      </c>
      <c r="D24" s="3">
        <v>0</v>
      </c>
      <c r="E24" s="3">
        <v>437729763.85000002</v>
      </c>
      <c r="F24" s="3">
        <v>20835935.449999999</v>
      </c>
      <c r="G24" s="3">
        <v>117214.28</v>
      </c>
      <c r="H24" s="3">
        <v>114777376.72</v>
      </c>
      <c r="I24" s="5">
        <f t="shared" si="0"/>
        <v>1.3550157447672493</v>
      </c>
      <c r="J24" s="5">
        <f t="shared" si="1"/>
        <v>1.3071479700340232</v>
      </c>
      <c r="K24" s="5">
        <f t="shared" si="2"/>
        <v>0.26221058332997338</v>
      </c>
    </row>
    <row r="25" spans="1:11">
      <c r="A25" s="4">
        <v>42705</v>
      </c>
      <c r="B25" s="3">
        <v>563779793.96000004</v>
      </c>
      <c r="C25" s="3">
        <v>7183150.0499999998</v>
      </c>
      <c r="D25" s="3">
        <v>0</v>
      </c>
      <c r="E25" s="3">
        <v>428488374.92999995</v>
      </c>
      <c r="F25" s="3">
        <v>20793088.210000001</v>
      </c>
      <c r="G25" s="3">
        <v>49841.52</v>
      </c>
      <c r="H25" s="3">
        <v>84482148.929999992</v>
      </c>
      <c r="I25" s="5">
        <f t="shared" si="0"/>
        <v>1.298977233631901</v>
      </c>
      <c r="J25" s="5">
        <f t="shared" si="1"/>
        <v>1.2503343043262809</v>
      </c>
      <c r="K25" s="5">
        <f t="shared" si="2"/>
        <v>0.19716322279175352</v>
      </c>
    </row>
    <row r="26" spans="1:11">
      <c r="A26" s="4">
        <v>42736</v>
      </c>
      <c r="B26" s="3">
        <v>557372143.30999994</v>
      </c>
      <c r="C26" s="3">
        <v>7183150.0499999998</v>
      </c>
      <c r="D26" s="3">
        <v>0</v>
      </c>
      <c r="E26" s="3">
        <v>413280651.25999999</v>
      </c>
      <c r="F26" s="3">
        <v>19327524.68</v>
      </c>
      <c r="G26" s="3">
        <v>105913.73</v>
      </c>
      <c r="H26" s="3">
        <v>88131523.710000008</v>
      </c>
      <c r="I26" s="5">
        <f t="shared" si="0"/>
        <v>1.3312720825003475</v>
      </c>
      <c r="J26" s="5">
        <f t="shared" si="1"/>
        <v>1.2842497059367415</v>
      </c>
      <c r="K26" s="5">
        <f t="shared" si="2"/>
        <v>0.21324860827940231</v>
      </c>
    </row>
    <row r="27" spans="1:11">
      <c r="A27" s="4">
        <v>42767</v>
      </c>
      <c r="B27" s="3">
        <v>568398978.03999996</v>
      </c>
      <c r="C27" s="3">
        <v>27546279.949999999</v>
      </c>
      <c r="D27" s="3">
        <v>612840.36</v>
      </c>
      <c r="E27" s="3">
        <v>428637991.63000005</v>
      </c>
      <c r="F27" s="3">
        <v>18759182.640000001</v>
      </c>
      <c r="G27" s="3">
        <v>101568.67</v>
      </c>
      <c r="H27" s="3">
        <v>74503324.989999995</v>
      </c>
      <c r="I27" s="5">
        <f t="shared" si="0"/>
        <v>1.2603639161232691</v>
      </c>
      <c r="J27" s="5">
        <f t="shared" si="1"/>
        <v>1.2163623304535589</v>
      </c>
      <c r="K27" s="5">
        <f t="shared" si="2"/>
        <v>0.17238435713319178</v>
      </c>
    </row>
    <row r="28" spans="1:11">
      <c r="A28" s="4">
        <v>42795</v>
      </c>
      <c r="B28" s="3">
        <v>571009415.13999987</v>
      </c>
      <c r="C28" s="3">
        <v>40637821.109999999</v>
      </c>
      <c r="D28" s="3">
        <v>16949740.210000001</v>
      </c>
      <c r="E28" s="3">
        <v>433121573.75000006</v>
      </c>
      <c r="F28" s="3">
        <v>18406939.210000001</v>
      </c>
      <c r="G28" s="3">
        <v>94953.68</v>
      </c>
      <c r="H28" s="3">
        <v>104441512.85000001</v>
      </c>
      <c r="I28" s="5">
        <f t="shared" si="0"/>
        <v>1.1853989386276786</v>
      </c>
      <c r="J28" s="5">
        <f t="shared" si="1"/>
        <v>1.1426813876873982</v>
      </c>
      <c r="K28" s="5">
        <f t="shared" si="2"/>
        <v>0.20200280462247466</v>
      </c>
    </row>
    <row r="29" spans="1:11">
      <c r="A29" s="4">
        <v>42826</v>
      </c>
      <c r="B29" s="3">
        <v>572986969.93999994</v>
      </c>
      <c r="C29" s="3">
        <v>43131175.140000001</v>
      </c>
      <c r="D29" s="3">
        <v>40737614.600000001</v>
      </c>
      <c r="E29" s="3">
        <v>437887019.56999993</v>
      </c>
      <c r="F29" s="3">
        <v>18274380.43</v>
      </c>
      <c r="G29" s="3">
        <v>109852.76</v>
      </c>
      <c r="H29" s="3">
        <v>100869611.47</v>
      </c>
      <c r="I29" s="5">
        <f t="shared" si="0"/>
        <v>1.1169962989090392</v>
      </c>
      <c r="J29" s="5">
        <f t="shared" si="1"/>
        <v>1.0750123341684239</v>
      </c>
      <c r="K29" s="5">
        <f t="shared" si="2"/>
        <v>0.13732308605322197</v>
      </c>
    </row>
    <row r="30" spans="1:11">
      <c r="A30" s="4">
        <v>42856</v>
      </c>
      <c r="B30" s="3">
        <v>588902665.74000013</v>
      </c>
      <c r="C30" s="3">
        <v>43216712.969999999</v>
      </c>
      <c r="D30" s="3">
        <v>51983783.270000003</v>
      </c>
      <c r="E30" s="3">
        <v>452936827.45999998</v>
      </c>
      <c r="F30" s="3">
        <v>18914420.75</v>
      </c>
      <c r="G30" s="3">
        <v>107197.26</v>
      </c>
      <c r="H30" s="3">
        <v>110856550.98999999</v>
      </c>
      <c r="I30" s="5">
        <f t="shared" si="0"/>
        <v>1.0900022686797315</v>
      </c>
      <c r="J30" s="5">
        <f t="shared" si="1"/>
        <v>1.04800608542241</v>
      </c>
      <c r="K30" s="5">
        <f t="shared" si="2"/>
        <v>0.12998008585468621</v>
      </c>
    </row>
    <row r="31" spans="1:11">
      <c r="A31" s="4">
        <v>42887</v>
      </c>
      <c r="B31" s="3">
        <v>581733678.33000004</v>
      </c>
      <c r="C31" s="3">
        <v>33949203.009999998</v>
      </c>
      <c r="D31" s="3">
        <v>61758570.149999999</v>
      </c>
      <c r="E31" s="3">
        <v>459956368.86000001</v>
      </c>
      <c r="F31" s="3">
        <v>18939739.510000002</v>
      </c>
      <c r="G31" s="3">
        <v>86260.05</v>
      </c>
      <c r="H31" s="3">
        <v>119766060.56</v>
      </c>
      <c r="I31" s="5">
        <f t="shared" si="0"/>
        <v>1.0566782809739395</v>
      </c>
      <c r="J31" s="5">
        <f t="shared" si="1"/>
        <v>1.0153134889021267</v>
      </c>
      <c r="K31" s="5">
        <f t="shared" si="2"/>
        <v>0.12611520208703997</v>
      </c>
    </row>
    <row r="32" spans="1:11">
      <c r="A32" s="4">
        <v>42917</v>
      </c>
      <c r="B32" s="3">
        <v>575178947.21999991</v>
      </c>
      <c r="C32" s="3">
        <v>31025280.850000001</v>
      </c>
      <c r="D32" s="3">
        <v>61541735.93</v>
      </c>
      <c r="E32" s="3">
        <v>464946577.79000002</v>
      </c>
      <c r="F32" s="3">
        <v>20868627.460000001</v>
      </c>
      <c r="G32" s="3">
        <v>89963.63</v>
      </c>
      <c r="H32" s="3">
        <v>118000260.58999999</v>
      </c>
      <c r="I32" s="5">
        <f t="shared" si="0"/>
        <v>1.0379943707381769</v>
      </c>
      <c r="J32" s="5">
        <f t="shared" si="1"/>
        <v>0.99291695304941563</v>
      </c>
      <c r="K32" s="5">
        <f t="shared" si="2"/>
        <v>0.12143013274419737</v>
      </c>
    </row>
    <row r="33" spans="1:11">
      <c r="A33" s="4">
        <v>42948</v>
      </c>
      <c r="B33" s="3">
        <v>572658346.12</v>
      </c>
      <c r="C33" s="3">
        <v>8958373.9000000004</v>
      </c>
      <c r="D33" s="3">
        <v>62001019.920000002</v>
      </c>
      <c r="E33" s="3">
        <v>473626648.66000003</v>
      </c>
      <c r="F33" s="3">
        <v>21627072.649999999</v>
      </c>
      <c r="G33" s="3">
        <v>85031.03</v>
      </c>
      <c r="H33" s="3">
        <v>111818397.56999999</v>
      </c>
      <c r="I33" s="5">
        <f t="shared" si="0"/>
        <v>1.0592709547054058</v>
      </c>
      <c r="J33" s="5">
        <f t="shared" si="1"/>
        <v>1.0134287206558046</v>
      </c>
      <c r="K33" s="5">
        <f t="shared" si="2"/>
        <v>0.10518280124428163</v>
      </c>
    </row>
    <row r="34" spans="1:11">
      <c r="A34" s="4">
        <v>42979</v>
      </c>
      <c r="B34" s="3">
        <v>592932374.19999993</v>
      </c>
      <c r="C34" s="3">
        <v>7791150.9000000004</v>
      </c>
      <c r="D34" s="3">
        <v>59878875.769999996</v>
      </c>
      <c r="E34" s="3">
        <v>480480073.22999996</v>
      </c>
      <c r="F34" s="3">
        <v>21539137.670000002</v>
      </c>
      <c r="G34" s="3">
        <v>89248.85</v>
      </c>
      <c r="H34" s="3">
        <v>124343197.56</v>
      </c>
      <c r="I34" s="5">
        <f t="shared" si="0"/>
        <v>1.0932031873849704</v>
      </c>
      <c r="J34" s="5">
        <f t="shared" si="1"/>
        <v>1.0481890697867016</v>
      </c>
      <c r="K34" s="5">
        <f t="shared" si="2"/>
        <v>0.13416648344361562</v>
      </c>
    </row>
    <row r="35" spans="1:11">
      <c r="A35" s="4">
        <v>43009</v>
      </c>
      <c r="B35" s="3">
        <v>580547436.63999999</v>
      </c>
      <c r="C35" s="3">
        <v>7147088.7000000002</v>
      </c>
      <c r="D35" s="3">
        <v>57387049.189999998</v>
      </c>
      <c r="E35" s="3">
        <v>465891036.54999995</v>
      </c>
      <c r="F35" s="3">
        <v>21365484.57</v>
      </c>
      <c r="G35" s="3">
        <v>100388.74</v>
      </c>
      <c r="H35" s="3">
        <v>116547951.70999999</v>
      </c>
      <c r="I35" s="5">
        <f t="shared" si="0"/>
        <v>1.107583658554935</v>
      </c>
      <c r="J35" s="5">
        <f t="shared" si="1"/>
        <v>1.061508779181942</v>
      </c>
      <c r="K35" s="5">
        <f t="shared" si="2"/>
        <v>0.12698441884200273</v>
      </c>
    </row>
    <row r="36" spans="1:11">
      <c r="A36" s="4">
        <v>43040</v>
      </c>
      <c r="B36" s="3">
        <v>571906234.00000012</v>
      </c>
      <c r="C36" s="3">
        <v>6670339.1299999999</v>
      </c>
      <c r="D36" s="3">
        <v>53437056.729999997</v>
      </c>
      <c r="E36" s="3">
        <v>493701420.25</v>
      </c>
      <c r="F36" s="3">
        <v>20766817.510000002</v>
      </c>
      <c r="G36" s="3">
        <v>923675.2</v>
      </c>
      <c r="H36" s="3">
        <v>110695655.40000001</v>
      </c>
      <c r="I36" s="5">
        <f t="shared" si="0"/>
        <v>1.0366566048783816</v>
      </c>
      <c r="J36" s="5">
        <f t="shared" si="1"/>
        <v>0.99272217037945643</v>
      </c>
      <c r="K36" s="5">
        <f t="shared" si="2"/>
        <v>0.11597819313747459</v>
      </c>
    </row>
    <row r="37" spans="1:11">
      <c r="A37" s="4">
        <v>43070</v>
      </c>
      <c r="B37" s="3">
        <v>593281762.83000004</v>
      </c>
      <c r="C37" s="3">
        <v>6221414.5099999998</v>
      </c>
      <c r="D37" s="3">
        <v>52520120.320000008</v>
      </c>
      <c r="E37" s="3">
        <v>548008955.70000005</v>
      </c>
      <c r="F37" s="3">
        <v>21715575</v>
      </c>
      <c r="G37" s="3">
        <v>964980.53</v>
      </c>
      <c r="H37" s="3">
        <v>143003630.03</v>
      </c>
      <c r="I37" s="5">
        <f t="shared" si="0"/>
        <v>0.97542243140388885</v>
      </c>
      <c r="J37" s="5">
        <f t="shared" si="1"/>
        <v>0.93403523272019406</v>
      </c>
      <c r="K37" s="5">
        <f t="shared" si="2"/>
        <v>0.16511319526598017</v>
      </c>
    </row>
    <row r="38" spans="1:11">
      <c r="A38" s="4">
        <v>43101</v>
      </c>
      <c r="B38" s="3">
        <v>588543133.5799998</v>
      </c>
      <c r="C38" s="3">
        <v>5873533.75</v>
      </c>
      <c r="D38" s="3">
        <v>49908548.609999999</v>
      </c>
      <c r="E38" s="3">
        <v>525727196.16000003</v>
      </c>
      <c r="F38" s="3">
        <v>20217161.420000002</v>
      </c>
      <c r="G38" s="3">
        <v>1017502.81</v>
      </c>
      <c r="H38" s="3">
        <v>145093501.22</v>
      </c>
      <c r="I38" s="5">
        <f t="shared" si="0"/>
        <v>1.0133792870358929</v>
      </c>
      <c r="J38" s="5">
        <f t="shared" si="1"/>
        <v>0.97298825460481142</v>
      </c>
      <c r="K38" s="5">
        <f t="shared" si="2"/>
        <v>0.18105388746339721</v>
      </c>
    </row>
    <row r="39" spans="1:11">
      <c r="A39" s="4">
        <v>43132</v>
      </c>
      <c r="B39" s="3">
        <v>587299398.30999994</v>
      </c>
      <c r="C39" s="3">
        <v>5565770.1699999999</v>
      </c>
      <c r="D39" s="3">
        <v>49991342.340000004</v>
      </c>
      <c r="E39" s="3">
        <v>524753559.25</v>
      </c>
      <c r="F39" s="3">
        <v>20573597.66</v>
      </c>
      <c r="G39" s="3">
        <v>966073.71</v>
      </c>
      <c r="H39" s="3">
        <v>133090263.26000001</v>
      </c>
      <c r="I39" s="5">
        <f t="shared" si="0"/>
        <v>1.0133181117627645</v>
      </c>
      <c r="J39" s="5">
        <f t="shared" si="1"/>
        <v>0.9722708982845264</v>
      </c>
      <c r="K39" s="5">
        <f t="shared" si="2"/>
        <v>0.15835799387195867</v>
      </c>
    </row>
    <row r="40" spans="1:11">
      <c r="A40" s="4">
        <v>43160</v>
      </c>
      <c r="B40" s="3">
        <v>476482399.57999998</v>
      </c>
      <c r="C40" s="3">
        <v>5197608.3899999997</v>
      </c>
      <c r="D40" s="3">
        <v>49554046.68</v>
      </c>
      <c r="E40" s="3">
        <v>531716822.39000005</v>
      </c>
      <c r="F40" s="3">
        <v>21288096.98</v>
      </c>
      <c r="G40" s="3">
        <v>935302.7</v>
      </c>
      <c r="H40" s="3">
        <v>125819926.36</v>
      </c>
      <c r="I40" s="5">
        <f t="shared" si="0"/>
        <v>0.79314914772561362</v>
      </c>
      <c r="J40" s="5">
        <f t="shared" si="1"/>
        <v>0.75135359275312164</v>
      </c>
      <c r="K40" s="5">
        <f t="shared" si="2"/>
        <v>0.1434332646035055</v>
      </c>
    </row>
    <row r="41" spans="1:11">
      <c r="A41" s="4">
        <v>43191</v>
      </c>
      <c r="B41" s="3">
        <v>482892881.65999997</v>
      </c>
      <c r="C41" s="3">
        <v>4947364.04</v>
      </c>
      <c r="D41" s="3">
        <v>49846019.489999995</v>
      </c>
      <c r="E41" s="3">
        <v>540677869.71000004</v>
      </c>
      <c r="F41" s="3">
        <v>21425241.870000001</v>
      </c>
      <c r="G41" s="3">
        <v>1055804.8700000001</v>
      </c>
      <c r="H41" s="3">
        <v>130456749.61</v>
      </c>
      <c r="I41" s="5">
        <f t="shared" si="0"/>
        <v>0.79178291199456152</v>
      </c>
      <c r="J41" s="5">
        <f t="shared" si="1"/>
        <v>0.75020353913793236</v>
      </c>
      <c r="K41" s="5">
        <f t="shared" si="2"/>
        <v>0.14909197256998269</v>
      </c>
    </row>
    <row r="42" spans="1:11">
      <c r="A42" s="4">
        <v>43221</v>
      </c>
      <c r="B42" s="3">
        <v>475010202.69999999</v>
      </c>
      <c r="C42" s="3">
        <v>4743122.71</v>
      </c>
      <c r="D42" s="3">
        <v>48221852.460000001</v>
      </c>
      <c r="E42" s="3">
        <v>586020553.94000006</v>
      </c>
      <c r="F42" s="3">
        <v>21801078</v>
      </c>
      <c r="G42" s="3">
        <v>1017528.33</v>
      </c>
      <c r="H42" s="3">
        <v>120896428.30000001</v>
      </c>
      <c r="I42" s="5">
        <f t="shared" si="0"/>
        <v>0.72018843825947321</v>
      </c>
      <c r="J42" s="5">
        <f t="shared" si="1"/>
        <v>0.68125020277168469</v>
      </c>
      <c r="K42" s="5">
        <f t="shared" si="2"/>
        <v>0.12401369773020081</v>
      </c>
    </row>
    <row r="43" spans="1:11">
      <c r="A43" s="4">
        <v>43252</v>
      </c>
      <c r="B43" s="3">
        <v>444530515.15000004</v>
      </c>
      <c r="C43" s="3">
        <v>4549473.47</v>
      </c>
      <c r="D43" s="3">
        <v>46926162.109999999</v>
      </c>
      <c r="E43" s="3">
        <v>630991763.80999994</v>
      </c>
      <c r="F43" s="3">
        <v>21929819.07</v>
      </c>
      <c r="G43" s="3">
        <v>962235.94</v>
      </c>
      <c r="H43" s="3">
        <v>98041321.75</v>
      </c>
      <c r="I43" s="5">
        <f t="shared" si="0"/>
        <v>0.62291602222616982</v>
      </c>
      <c r="J43" s="5">
        <f t="shared" si="1"/>
        <v>0.58663653916005942</v>
      </c>
      <c r="K43" s="5">
        <f t="shared" si="2"/>
        <v>8.1007649499830012E-2</v>
      </c>
    </row>
    <row r="44" spans="1:11">
      <c r="A44" s="4">
        <v>43282</v>
      </c>
      <c r="B44" s="3">
        <v>446290791.63999987</v>
      </c>
      <c r="C44" s="3">
        <v>4368377.93</v>
      </c>
      <c r="D44" s="3">
        <v>47216531.919999994</v>
      </c>
      <c r="E44" s="3">
        <v>628582259.53000009</v>
      </c>
      <c r="F44" s="3">
        <v>22293892.280000001</v>
      </c>
      <c r="G44" s="3">
        <v>916119.38</v>
      </c>
      <c r="H44" s="3">
        <v>106023491.44999999</v>
      </c>
      <c r="I44" s="5">
        <f t="shared" si="0"/>
        <v>0.62793035566280064</v>
      </c>
      <c r="J44" s="5">
        <f t="shared" si="1"/>
        <v>0.59100597335943372</v>
      </c>
      <c r="K44" s="5">
        <f t="shared" si="2"/>
        <v>9.3554914473677309E-2</v>
      </c>
    </row>
    <row r="45" spans="1:11">
      <c r="A45" s="4">
        <v>43313</v>
      </c>
      <c r="B45" s="3">
        <v>432770255.71999997</v>
      </c>
      <c r="C45" s="3">
        <v>4176223.47</v>
      </c>
      <c r="D45" s="3">
        <v>47481919.729999997</v>
      </c>
      <c r="E45" s="3">
        <v>668237597.89999998</v>
      </c>
      <c r="F45" s="3">
        <v>22569657.09</v>
      </c>
      <c r="G45" s="3">
        <v>884077.9</v>
      </c>
      <c r="H45" s="3">
        <v>91529233.170000002</v>
      </c>
      <c r="I45" s="5">
        <f t="shared" si="0"/>
        <v>0.57032425849380652</v>
      </c>
      <c r="J45" s="5">
        <f t="shared" si="1"/>
        <v>0.53522636058488082</v>
      </c>
      <c r="K45" s="5">
        <f t="shared" si="2"/>
        <v>6.5915646737661676E-2</v>
      </c>
    </row>
    <row r="46" spans="1:11">
      <c r="A46" s="4">
        <v>43344</v>
      </c>
      <c r="B46" s="3">
        <v>628771571.48999977</v>
      </c>
      <c r="C46" s="3">
        <v>4038825.89</v>
      </c>
      <c r="D46" s="3">
        <v>47763821.650000006</v>
      </c>
      <c r="E46" s="3">
        <v>642515036.52999997</v>
      </c>
      <c r="F46" s="3">
        <v>22570342.66</v>
      </c>
      <c r="G46" s="3">
        <v>825467.68</v>
      </c>
      <c r="H46" s="3">
        <v>245083584.06999999</v>
      </c>
      <c r="I46" s="5">
        <f t="shared" si="0"/>
        <v>0.89798509162681717</v>
      </c>
      <c r="J46" s="5">
        <f t="shared" si="1"/>
        <v>0.86157223121135895</v>
      </c>
      <c r="K46" s="5">
        <f t="shared" si="2"/>
        <v>0.30710528345866478</v>
      </c>
    </row>
    <row r="47" spans="1:11">
      <c r="A47" s="4">
        <v>43374</v>
      </c>
      <c r="B47" s="3">
        <v>633365108.12</v>
      </c>
      <c r="C47" s="3">
        <v>3936589.93</v>
      </c>
      <c r="D47" s="3">
        <v>46366192.270000003</v>
      </c>
      <c r="E47" s="3">
        <v>649941441.25999999</v>
      </c>
      <c r="F47" s="3">
        <v>22366161.879999999</v>
      </c>
      <c r="G47" s="3">
        <v>820090.08</v>
      </c>
      <c r="H47" s="3">
        <v>235561821.72999999</v>
      </c>
      <c r="I47" s="5">
        <f t="shared" si="0"/>
        <v>0.89709978300453397</v>
      </c>
      <c r="J47" s="5">
        <f t="shared" si="1"/>
        <v>0.86142541222575997</v>
      </c>
      <c r="K47" s="5">
        <f t="shared" si="2"/>
        <v>0.29109642415356451</v>
      </c>
    </row>
    <row r="48" spans="1:11">
      <c r="A48" s="4">
        <v>43405</v>
      </c>
      <c r="B48" s="3">
        <v>617026667.20999992</v>
      </c>
      <c r="C48" s="3">
        <v>3846899.23</v>
      </c>
      <c r="D48" s="3">
        <v>45125405.849999994</v>
      </c>
      <c r="E48" s="3">
        <v>637809152.10000002</v>
      </c>
      <c r="F48" s="3">
        <v>24389748.489999998</v>
      </c>
      <c r="G48" s="3">
        <v>782676.64</v>
      </c>
      <c r="H48" s="3">
        <v>230858471.46000001</v>
      </c>
      <c r="I48" s="5">
        <f t="shared" si="0"/>
        <v>0.89063375816993051</v>
      </c>
      <c r="J48" s="5">
        <f t="shared" si="1"/>
        <v>0.85116674041529461</v>
      </c>
      <c r="K48" s="5">
        <f t="shared" si="2"/>
        <v>0.2912047671289601</v>
      </c>
    </row>
    <row r="49" spans="1:11">
      <c r="A49" s="4">
        <v>43435</v>
      </c>
      <c r="B49" s="3">
        <v>677402750.44999993</v>
      </c>
      <c r="C49" s="3">
        <v>3743900.5</v>
      </c>
      <c r="D49" s="3">
        <v>44435539.950000003</v>
      </c>
      <c r="E49" s="3">
        <v>641729498.89999998</v>
      </c>
      <c r="F49" s="3">
        <v>26210866.66</v>
      </c>
      <c r="G49" s="3">
        <v>1011616.46</v>
      </c>
      <c r="H49" s="3">
        <v>190865541.91</v>
      </c>
      <c r="I49" s="5">
        <f t="shared" si="0"/>
        <v>0.98051174377765526</v>
      </c>
      <c r="J49" s="5">
        <f t="shared" si="1"/>
        <v>0.93809124858978787</v>
      </c>
      <c r="K49" s="5">
        <f t="shared" si="2"/>
        <v>0.22818025696340632</v>
      </c>
    </row>
    <row r="50" spans="1:11">
      <c r="A50" s="4">
        <v>43466</v>
      </c>
      <c r="B50" s="13">
        <v>654513785.09000003</v>
      </c>
      <c r="C50" s="3">
        <v>3666290.86</v>
      </c>
      <c r="D50" s="3">
        <v>43939199.619999997</v>
      </c>
      <c r="E50" s="3">
        <v>650671435.29999995</v>
      </c>
      <c r="F50" s="3">
        <v>24374279.469999999</v>
      </c>
      <c r="G50" s="3">
        <v>977404.8</v>
      </c>
      <c r="H50" s="3">
        <v>193279909.69</v>
      </c>
      <c r="I50" s="5">
        <f t="shared" si="0"/>
        <v>0.9327415676856593</v>
      </c>
      <c r="J50" s="5">
        <f t="shared" si="1"/>
        <v>0.89377922372121088</v>
      </c>
      <c r="K50" s="5">
        <f t="shared" si="2"/>
        <v>0.2295178518189363</v>
      </c>
    </row>
    <row r="51" spans="1:11">
      <c r="A51" s="4">
        <v>43497</v>
      </c>
      <c r="B51" s="13">
        <v>663166377.69000006</v>
      </c>
      <c r="C51" s="3">
        <v>3581035.49</v>
      </c>
      <c r="D51" s="3">
        <v>44057129.829999998</v>
      </c>
      <c r="E51" s="3">
        <v>663541058.59000003</v>
      </c>
      <c r="F51" s="3">
        <v>24930445.219999999</v>
      </c>
      <c r="G51" s="3">
        <v>935174.85</v>
      </c>
      <c r="H51" s="3">
        <v>214107276.65000001</v>
      </c>
      <c r="I51" s="5">
        <f t="shared" si="0"/>
        <v>0.9276414841275602</v>
      </c>
      <c r="J51" s="5">
        <f t="shared" si="1"/>
        <v>0.88866029413916137</v>
      </c>
      <c r="K51" s="5">
        <f t="shared" si="2"/>
        <v>0.25627675125537852</v>
      </c>
    </row>
    <row r="52" spans="1:11">
      <c r="A52" s="4">
        <v>43525</v>
      </c>
      <c r="B52" s="3">
        <v>640958939.94000006</v>
      </c>
      <c r="C52" s="3">
        <v>3514975.6</v>
      </c>
      <c r="D52" s="3">
        <v>43755830.939999998</v>
      </c>
      <c r="E52" s="3">
        <v>626727864.27999997</v>
      </c>
      <c r="F52" s="3">
        <v>25436113.260000002</v>
      </c>
      <c r="G52" s="3">
        <v>921478.28</v>
      </c>
      <c r="H52" s="3">
        <v>184329195.66</v>
      </c>
      <c r="I52" s="5">
        <f t="shared" si="0"/>
        <v>0.94728217339122667</v>
      </c>
      <c r="J52" s="5">
        <f t="shared" si="1"/>
        <v>0.90522629389035236</v>
      </c>
      <c r="K52" s="5">
        <f t="shared" si="2"/>
        <v>0.22429729509712171</v>
      </c>
    </row>
    <row r="53" spans="1:11">
      <c r="A53" s="4">
        <v>43556</v>
      </c>
      <c r="B53" s="3">
        <v>643971075.29999995</v>
      </c>
      <c r="C53" s="3">
        <v>3458235.76</v>
      </c>
      <c r="D53" s="3">
        <v>43852864.079999998</v>
      </c>
      <c r="E53" s="3">
        <v>637990774.00999999</v>
      </c>
      <c r="F53" s="3">
        <v>25974295.170000002</v>
      </c>
      <c r="G53" s="3">
        <v>733167.55</v>
      </c>
      <c r="H53" s="3">
        <v>185257290.97999999</v>
      </c>
      <c r="I53" s="5">
        <f t="shared" si="0"/>
        <v>0.93521724728051903</v>
      </c>
      <c r="J53" s="5">
        <f t="shared" si="1"/>
        <v>0.89335541509110672</v>
      </c>
      <c r="K53" s="5">
        <f t="shared" si="2"/>
        <v>0.22164023785363324</v>
      </c>
    </row>
    <row r="54" spans="1:11">
      <c r="A54" s="4">
        <v>43586</v>
      </c>
      <c r="B54" s="3">
        <v>580536957.27999997</v>
      </c>
      <c r="C54" s="3">
        <v>3411448.51</v>
      </c>
      <c r="D54" s="3">
        <v>43974889.030000001</v>
      </c>
      <c r="E54" s="3">
        <v>630087049.44000006</v>
      </c>
      <c r="F54" s="3">
        <v>25771565.760000002</v>
      </c>
      <c r="G54" s="3">
        <v>715121.15</v>
      </c>
      <c r="H54" s="3">
        <v>171005264.74000001</v>
      </c>
      <c r="I54" s="5">
        <f t="shared" si="0"/>
        <v>0.84615390875569674</v>
      </c>
      <c r="J54" s="5">
        <f t="shared" si="1"/>
        <v>0.80411735692759556</v>
      </c>
      <c r="K54" s="5">
        <f t="shared" si="2"/>
        <v>0.20160766012077266</v>
      </c>
    </row>
    <row r="55" spans="1:11">
      <c r="A55" s="4">
        <v>43617</v>
      </c>
      <c r="B55" s="3">
        <v>650359834.37</v>
      </c>
      <c r="C55" s="3">
        <v>3380270.98</v>
      </c>
      <c r="D55" s="3">
        <v>44235796.869999997</v>
      </c>
      <c r="E55" s="3">
        <v>630917515.17999995</v>
      </c>
      <c r="F55" s="3">
        <v>26172360.75</v>
      </c>
      <c r="G55" s="3">
        <v>931193.8</v>
      </c>
      <c r="H55" s="3">
        <v>168619512.09999999</v>
      </c>
      <c r="I55" s="5">
        <f t="shared" si="0"/>
        <v>0.95534479867473321</v>
      </c>
      <c r="J55" s="5">
        <f t="shared" si="1"/>
        <v>0.91238584778514287</v>
      </c>
      <c r="K55" s="5">
        <f t="shared" si="2"/>
        <v>0.19714734848423646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6DCF-A3EA-4A6B-AB07-FFD9EF87E7CC}">
  <dimension ref="A1:E55"/>
  <sheetViews>
    <sheetView workbookViewId="0">
      <pane xSplit="1" ySplit="1" topLeftCell="B34" activePane="bottomRight" state="frozen"/>
      <selection pane="bottomRight" activeCell="A56" sqref="A56:XFD56"/>
      <selection pane="bottomLeft" activeCell="A2" sqref="A2"/>
      <selection pane="topRight" activeCell="B1" sqref="B1"/>
    </sheetView>
  </sheetViews>
  <sheetFormatPr defaultRowHeight="15"/>
  <cols>
    <col min="1" max="1" width="11.42578125" style="2" bestFit="1" customWidth="1"/>
    <col min="2" max="2" width="20" style="1" customWidth="1"/>
    <col min="3" max="3" width="31.5703125" style="1" bestFit="1" customWidth="1"/>
    <col min="4" max="4" width="29.85546875" style="1" customWidth="1"/>
    <col min="5" max="5" width="30.5703125" style="1" customWidth="1"/>
    <col min="6" max="16384" width="9.140625" style="2"/>
  </cols>
  <sheetData>
    <row r="1" spans="1:5" ht="30">
      <c r="A1" s="7" t="s">
        <v>0</v>
      </c>
      <c r="B1" s="15" t="s">
        <v>11</v>
      </c>
      <c r="C1" s="7" t="s">
        <v>12</v>
      </c>
      <c r="D1" s="7" t="s">
        <v>13</v>
      </c>
      <c r="E1" s="7" t="s">
        <v>14</v>
      </c>
    </row>
    <row r="2" spans="1:5">
      <c r="A2" s="4">
        <v>42005</v>
      </c>
      <c r="B2" s="3">
        <v>1849943481.9699998</v>
      </c>
      <c r="C2" s="3">
        <v>309301919.34999996</v>
      </c>
      <c r="D2" s="3">
        <v>278956694.50999999</v>
      </c>
      <c r="E2" s="3">
        <v>359212712.70999998</v>
      </c>
    </row>
    <row r="3" spans="1:5">
      <c r="A3" s="4">
        <v>42036</v>
      </c>
      <c r="B3" s="3">
        <v>1855468225.03</v>
      </c>
      <c r="C3" s="3">
        <v>326092315.64000005</v>
      </c>
      <c r="D3" s="3">
        <v>278072271.36000001</v>
      </c>
      <c r="E3" s="3">
        <v>365385977.81</v>
      </c>
    </row>
    <row r="4" spans="1:5">
      <c r="A4" s="4">
        <v>42064</v>
      </c>
      <c r="B4" s="3">
        <v>1863269972.54</v>
      </c>
      <c r="C4" s="3">
        <v>312371673.49999994</v>
      </c>
      <c r="D4" s="3">
        <v>276334925.84999996</v>
      </c>
      <c r="E4" s="3">
        <v>377419363.85000002</v>
      </c>
    </row>
    <row r="5" spans="1:5">
      <c r="A5" s="4">
        <v>42095</v>
      </c>
      <c r="B5" s="3">
        <v>1869803246.2600002</v>
      </c>
      <c r="C5" s="3">
        <v>321042595.66999996</v>
      </c>
      <c r="D5" s="3">
        <v>272236989.34999996</v>
      </c>
      <c r="E5" s="3">
        <v>367167492.81</v>
      </c>
    </row>
    <row r="6" spans="1:5">
      <c r="A6" s="4">
        <v>42125</v>
      </c>
      <c r="B6" s="3">
        <v>1874683992.8599999</v>
      </c>
      <c r="C6" s="3">
        <v>320173943.44</v>
      </c>
      <c r="D6" s="3">
        <v>270140567.87</v>
      </c>
      <c r="E6" s="3">
        <v>372767907.10999995</v>
      </c>
    </row>
    <row r="7" spans="1:5">
      <c r="A7" s="4">
        <v>42156</v>
      </c>
      <c r="B7" s="3">
        <v>1879584470.6199999</v>
      </c>
      <c r="C7" s="3">
        <v>321992445.12000006</v>
      </c>
      <c r="D7" s="3">
        <v>272445616.45999998</v>
      </c>
      <c r="E7" s="3">
        <v>361787106.38</v>
      </c>
    </row>
    <row r="8" spans="1:5">
      <c r="A8" s="4">
        <v>42186</v>
      </c>
      <c r="B8" s="3">
        <v>1886800086.6599998</v>
      </c>
      <c r="C8" s="3">
        <v>330552552.49999994</v>
      </c>
      <c r="D8" s="3">
        <v>269926428.33000004</v>
      </c>
      <c r="E8" s="3">
        <v>371554165.69</v>
      </c>
    </row>
    <row r="9" spans="1:5">
      <c r="A9" s="4">
        <v>42217</v>
      </c>
      <c r="B9" s="3">
        <v>1893764870.76</v>
      </c>
      <c r="C9" s="3">
        <v>338496182.81999987</v>
      </c>
      <c r="D9" s="3">
        <v>268539655.41999996</v>
      </c>
      <c r="E9" s="3">
        <v>379545610.56</v>
      </c>
    </row>
    <row r="10" spans="1:5">
      <c r="A10" s="4">
        <v>42248</v>
      </c>
      <c r="B10" s="3">
        <v>1901117330.3499999</v>
      </c>
      <c r="C10" s="3">
        <v>377380681.40000004</v>
      </c>
      <c r="D10" s="3">
        <v>268653162.93000007</v>
      </c>
      <c r="E10" s="3">
        <v>390210055.52000004</v>
      </c>
    </row>
    <row r="11" spans="1:5">
      <c r="A11" s="4">
        <v>42278</v>
      </c>
      <c r="B11" s="3">
        <v>1911801261.7299998</v>
      </c>
      <c r="C11" s="3">
        <v>379953573.20999998</v>
      </c>
      <c r="D11" s="3">
        <v>255988104.28</v>
      </c>
      <c r="E11" s="3">
        <v>383833306.98000002</v>
      </c>
    </row>
    <row r="12" spans="1:5">
      <c r="A12" s="4">
        <v>42309</v>
      </c>
      <c r="B12" s="3">
        <v>1829776369.0800002</v>
      </c>
      <c r="C12" s="3">
        <v>374979503.31</v>
      </c>
      <c r="D12" s="3">
        <v>253896101.05999997</v>
      </c>
      <c r="E12" s="3">
        <v>380699617.87</v>
      </c>
    </row>
    <row r="13" spans="1:5">
      <c r="A13" s="4">
        <v>42339</v>
      </c>
      <c r="B13" s="3">
        <v>1834059873.3300002</v>
      </c>
      <c r="C13" s="3">
        <v>374818627.81999999</v>
      </c>
      <c r="D13" s="3">
        <v>259623076.72999999</v>
      </c>
      <c r="E13" s="3">
        <v>401702901.81999999</v>
      </c>
    </row>
    <row r="14" spans="1:5">
      <c r="A14" s="4">
        <v>42370</v>
      </c>
      <c r="B14" s="3">
        <v>1836765967.9299998</v>
      </c>
      <c r="C14" s="3">
        <v>361979826.83999997</v>
      </c>
      <c r="D14" s="3">
        <v>254732953.67000002</v>
      </c>
      <c r="E14" s="3">
        <v>407039204.71999997</v>
      </c>
    </row>
    <row r="15" spans="1:5">
      <c r="A15" s="4">
        <v>42401</v>
      </c>
      <c r="B15" s="3">
        <v>1840457461.75</v>
      </c>
      <c r="C15" s="3">
        <v>363080073.32999998</v>
      </c>
      <c r="D15" s="3">
        <v>250767380.02000001</v>
      </c>
      <c r="E15" s="3">
        <v>400976180.32000005</v>
      </c>
    </row>
    <row r="16" spans="1:5">
      <c r="A16" s="4">
        <v>42430</v>
      </c>
      <c r="B16" s="3">
        <v>1845009475.0400002</v>
      </c>
      <c r="C16" s="3">
        <v>370565922.08000004</v>
      </c>
      <c r="D16" s="3">
        <v>245567331.06000003</v>
      </c>
      <c r="E16" s="3">
        <v>381003239.61999995</v>
      </c>
    </row>
    <row r="17" spans="1:5">
      <c r="A17" s="4">
        <v>42461</v>
      </c>
      <c r="B17" s="3">
        <v>1852661872.3300002</v>
      </c>
      <c r="C17" s="3">
        <v>384300222.21999991</v>
      </c>
      <c r="D17" s="3">
        <v>236319544.07999998</v>
      </c>
      <c r="E17" s="3">
        <v>375650101.56999993</v>
      </c>
    </row>
    <row r="18" spans="1:5">
      <c r="A18" s="4">
        <v>42491</v>
      </c>
      <c r="B18" s="3">
        <v>1853580535.9199998</v>
      </c>
      <c r="C18" s="3">
        <v>399511651.35000008</v>
      </c>
      <c r="D18" s="3">
        <v>235292062.27000001</v>
      </c>
      <c r="E18" s="3">
        <v>380843184.55000001</v>
      </c>
    </row>
    <row r="19" spans="1:5">
      <c r="A19" s="4">
        <v>42522</v>
      </c>
      <c r="B19" s="3">
        <v>1859769787.9900002</v>
      </c>
      <c r="C19" s="3">
        <v>405421669.11000001</v>
      </c>
      <c r="D19" s="3">
        <v>234880385.28</v>
      </c>
      <c r="E19" s="3">
        <v>365437032.24999994</v>
      </c>
    </row>
    <row r="20" spans="1:5">
      <c r="A20" s="4">
        <v>42552</v>
      </c>
      <c r="B20" s="3">
        <v>1866663611.5899999</v>
      </c>
      <c r="C20" s="3">
        <v>423179779.19999993</v>
      </c>
      <c r="D20" s="3">
        <v>231063161.22999999</v>
      </c>
      <c r="E20" s="3">
        <v>364646117.94</v>
      </c>
    </row>
    <row r="21" spans="1:5">
      <c r="A21" s="4">
        <v>42583</v>
      </c>
      <c r="B21" s="3">
        <v>1869305681.3100004</v>
      </c>
      <c r="C21" s="3">
        <v>417928115.27999985</v>
      </c>
      <c r="D21" s="3">
        <v>155261283.21000001</v>
      </c>
      <c r="E21" s="3">
        <v>437398911.32999998</v>
      </c>
    </row>
    <row r="22" spans="1:5">
      <c r="A22" s="4">
        <v>42614</v>
      </c>
      <c r="B22" s="3">
        <v>1877751045.3800001</v>
      </c>
      <c r="C22" s="3">
        <v>421455967.67999995</v>
      </c>
      <c r="D22" s="3">
        <v>153252619.88999999</v>
      </c>
      <c r="E22" s="3">
        <v>437071103.60999995</v>
      </c>
    </row>
    <row r="23" spans="1:5">
      <c r="A23" s="4">
        <v>42644</v>
      </c>
      <c r="B23" s="3">
        <v>1883891865.21</v>
      </c>
      <c r="C23" s="3">
        <v>415115519.24000001</v>
      </c>
      <c r="D23" s="3">
        <v>135265421.99000001</v>
      </c>
      <c r="E23" s="3">
        <v>444493716.65999991</v>
      </c>
    </row>
    <row r="24" spans="1:5">
      <c r="A24" s="4">
        <v>42675</v>
      </c>
      <c r="B24" s="3">
        <v>1891989623.8000002</v>
      </c>
      <c r="C24" s="3">
        <v>420856770.65999991</v>
      </c>
      <c r="D24" s="3">
        <v>135290131.46000001</v>
      </c>
      <c r="E24" s="3">
        <v>475933127.85000002</v>
      </c>
    </row>
    <row r="25" spans="1:5">
      <c r="A25" s="4">
        <v>42705</v>
      </c>
      <c r="B25" s="3">
        <v>1904481106.9300001</v>
      </c>
      <c r="C25" s="3">
        <v>434326239.80000007</v>
      </c>
      <c r="D25" s="3">
        <v>139127335.13999999</v>
      </c>
      <c r="E25" s="3">
        <v>459975703.54000002</v>
      </c>
    </row>
    <row r="26" spans="1:5">
      <c r="A26" s="4">
        <v>42736</v>
      </c>
      <c r="B26" s="3">
        <v>1903308292.4399998</v>
      </c>
      <c r="C26" s="3">
        <v>424535342.44</v>
      </c>
      <c r="D26" s="3">
        <v>137681635.30000001</v>
      </c>
      <c r="E26" s="3">
        <v>452304816.50999999</v>
      </c>
    </row>
    <row r="27" spans="1:5">
      <c r="A27" s="4">
        <v>42767</v>
      </c>
      <c r="B27" s="3">
        <v>1910261681.01</v>
      </c>
      <c r="C27" s="3">
        <v>446786180.69000006</v>
      </c>
      <c r="D27" s="3">
        <v>136735609.81999999</v>
      </c>
      <c r="E27" s="3">
        <v>445875709.98000002</v>
      </c>
    </row>
    <row r="28" spans="1:5">
      <c r="A28" s="4">
        <v>42795</v>
      </c>
      <c r="B28" s="3">
        <v>1915947022.4400003</v>
      </c>
      <c r="C28" s="3">
        <v>419932328.4799999</v>
      </c>
      <c r="D28" s="3">
        <v>137175507.31</v>
      </c>
      <c r="E28" s="3">
        <v>440655223.75</v>
      </c>
    </row>
    <row r="29" spans="1:5">
      <c r="A29" s="4">
        <v>42826</v>
      </c>
      <c r="B29" s="3">
        <v>1923831443.6799998</v>
      </c>
      <c r="C29" s="3">
        <v>425282662.06</v>
      </c>
      <c r="D29" s="3">
        <v>135423665.06999999</v>
      </c>
      <c r="E29" s="3">
        <v>437618688.34999996</v>
      </c>
    </row>
    <row r="30" spans="1:5">
      <c r="A30" s="4">
        <v>42856</v>
      </c>
      <c r="B30" s="3">
        <v>1933014601.4000001</v>
      </c>
      <c r="C30" s="3">
        <v>428555304.00000012</v>
      </c>
      <c r="D30" s="3">
        <v>136715767.03</v>
      </c>
      <c r="E30" s="3">
        <v>437079944.43999994</v>
      </c>
    </row>
    <row r="31" spans="1:5">
      <c r="A31" s="4">
        <v>42887</v>
      </c>
      <c r="B31" s="3">
        <v>1945480662.8500001</v>
      </c>
      <c r="C31" s="3">
        <v>403954516.0800001</v>
      </c>
      <c r="D31" s="3">
        <v>141981264.63999999</v>
      </c>
      <c r="E31" s="3">
        <v>445716233.68999994</v>
      </c>
    </row>
    <row r="32" spans="1:5">
      <c r="A32" s="4">
        <v>42917</v>
      </c>
      <c r="B32" s="3">
        <v>1963850419.9599998</v>
      </c>
      <c r="C32" s="3">
        <v>399027935.76999992</v>
      </c>
      <c r="D32" s="3">
        <v>141160006.12</v>
      </c>
      <c r="E32" s="3">
        <v>433454038.05999994</v>
      </c>
    </row>
    <row r="33" spans="1:5">
      <c r="A33" s="4">
        <v>42948</v>
      </c>
      <c r="B33" s="3">
        <v>1990078372.7400002</v>
      </c>
      <c r="C33" s="3">
        <v>401195852.72000003</v>
      </c>
      <c r="D33" s="3">
        <v>141591105.22999999</v>
      </c>
      <c r="E33" s="3">
        <v>431106510.91999996</v>
      </c>
    </row>
    <row r="34" spans="1:5">
      <c r="A34" s="4">
        <v>42979</v>
      </c>
      <c r="B34" s="3">
        <v>2009849130.8199997</v>
      </c>
      <c r="C34" s="3">
        <v>408215577.84999996</v>
      </c>
      <c r="D34" s="3">
        <v>141447647.21000001</v>
      </c>
      <c r="E34" s="3">
        <v>432011498.68000001</v>
      </c>
    </row>
    <row r="35" spans="1:5">
      <c r="A35" s="4">
        <v>43009</v>
      </c>
      <c r="B35" s="3">
        <v>2021073071.6300001</v>
      </c>
      <c r="C35" s="3">
        <v>404036784.27999997</v>
      </c>
      <c r="D35" s="3">
        <v>144509751.13</v>
      </c>
      <c r="E35" s="3">
        <v>431613868.27999997</v>
      </c>
    </row>
    <row r="36" spans="1:5">
      <c r="A36" s="4">
        <v>43040</v>
      </c>
      <c r="B36" s="3">
        <v>2039141093.3299999</v>
      </c>
      <c r="C36" s="3">
        <v>400944355.66000009</v>
      </c>
      <c r="D36" s="3">
        <v>144433908.47999999</v>
      </c>
      <c r="E36" s="3">
        <v>426226305.98999995</v>
      </c>
    </row>
    <row r="37" spans="1:5">
      <c r="A37" s="4">
        <v>43070</v>
      </c>
      <c r="B37" s="3">
        <v>2059440914.8200002</v>
      </c>
      <c r="C37" s="3">
        <v>402981215.18000007</v>
      </c>
      <c r="D37" s="3">
        <v>219483101.62</v>
      </c>
      <c r="E37" s="3">
        <v>411861392.63</v>
      </c>
    </row>
    <row r="38" spans="1:5">
      <c r="A38" s="4">
        <v>43101</v>
      </c>
      <c r="B38" s="3">
        <v>2064194044.0300002</v>
      </c>
      <c r="C38" s="3">
        <v>393220023.97999996</v>
      </c>
      <c r="D38" s="3">
        <v>220254760.82999998</v>
      </c>
      <c r="E38" s="3">
        <v>426216672.94</v>
      </c>
    </row>
    <row r="39" spans="1:5">
      <c r="A39" s="4">
        <v>43132</v>
      </c>
      <c r="B39" s="3">
        <v>2068569954.7499998</v>
      </c>
      <c r="C39" s="3">
        <v>401717177.88999999</v>
      </c>
      <c r="D39" s="3">
        <v>214719592.35999998</v>
      </c>
      <c r="E39" s="3">
        <v>434429233.07999998</v>
      </c>
    </row>
    <row r="40" spans="1:5">
      <c r="A40" s="4">
        <v>43160</v>
      </c>
      <c r="B40" s="3">
        <v>2072720485.6699998</v>
      </c>
      <c r="C40" s="3">
        <v>296897025.73999995</v>
      </c>
      <c r="D40" s="3">
        <v>214467873.13</v>
      </c>
      <c r="E40" s="3">
        <v>436035972.40999997</v>
      </c>
    </row>
    <row r="41" spans="1:5">
      <c r="A41" s="4">
        <v>43191</v>
      </c>
      <c r="B41" s="3">
        <v>2088037640.72</v>
      </c>
      <c r="C41" s="3">
        <v>298610947.66999996</v>
      </c>
      <c r="D41" s="3">
        <v>219262200.00999999</v>
      </c>
      <c r="E41" s="3">
        <v>439002756.92000002</v>
      </c>
    </row>
    <row r="42" spans="1:5">
      <c r="A42" s="4">
        <v>43221</v>
      </c>
      <c r="B42" s="3">
        <v>2104541807.6999998</v>
      </c>
      <c r="C42" s="3">
        <v>298789645.77999997</v>
      </c>
      <c r="D42" s="3">
        <v>218450061.01000002</v>
      </c>
      <c r="E42" s="3">
        <v>456328084.01999998</v>
      </c>
    </row>
    <row r="43" spans="1:5">
      <c r="A43" s="4">
        <v>43252</v>
      </c>
      <c r="B43" s="3">
        <v>2107029027.4399998</v>
      </c>
      <c r="C43" s="3">
        <v>282171045.42000002</v>
      </c>
      <c r="D43" s="3">
        <v>231252128.38</v>
      </c>
      <c r="E43" s="3">
        <v>453745683.75</v>
      </c>
    </row>
    <row r="44" spans="1:5">
      <c r="A44" s="4">
        <v>43282</v>
      </c>
      <c r="B44" s="3">
        <v>2115787954.03</v>
      </c>
      <c r="C44" s="3">
        <v>278095719.04999989</v>
      </c>
      <c r="D44" s="3">
        <v>231618462.81</v>
      </c>
      <c r="E44" s="3">
        <v>442630744.66999996</v>
      </c>
    </row>
    <row r="45" spans="1:5">
      <c r="A45" s="4">
        <v>43313</v>
      </c>
      <c r="B45" s="3">
        <v>2148153546.9300003</v>
      </c>
      <c r="C45" s="3">
        <v>280084814.10000002</v>
      </c>
      <c r="D45" s="3">
        <v>225148892.44</v>
      </c>
      <c r="E45" s="3">
        <v>483167008.40999997</v>
      </c>
    </row>
    <row r="46" spans="1:5">
      <c r="A46" s="4">
        <v>43344</v>
      </c>
      <c r="B46" s="3">
        <v>2102526218.6700001</v>
      </c>
      <c r="C46" s="3">
        <v>306831637.8499999</v>
      </c>
      <c r="D46" s="3">
        <v>223774571.08000001</v>
      </c>
      <c r="E46" s="3">
        <v>623311103.51999998</v>
      </c>
    </row>
    <row r="47" spans="1:5">
      <c r="A47" s="4">
        <v>43374</v>
      </c>
      <c r="B47" s="3">
        <v>2111297303.7299998</v>
      </c>
      <c r="C47" s="3">
        <v>323329481.65000004</v>
      </c>
      <c r="D47" s="3">
        <v>221840346.01999995</v>
      </c>
      <c r="E47" s="3">
        <v>593942686.5</v>
      </c>
    </row>
    <row r="48" spans="1:5">
      <c r="A48" s="4">
        <v>43405</v>
      </c>
      <c r="B48" s="3">
        <v>2116737016.0699995</v>
      </c>
      <c r="C48" s="3">
        <v>311533072.33999997</v>
      </c>
      <c r="D48" s="3">
        <v>206855205.68000001</v>
      </c>
      <c r="E48" s="3">
        <v>607954368.15999997</v>
      </c>
    </row>
    <row r="49" spans="1:5">
      <c r="A49" s="4">
        <v>43435</v>
      </c>
      <c r="B49" s="3">
        <v>2123353928.4199998</v>
      </c>
      <c r="C49" s="3">
        <v>421121419.66999996</v>
      </c>
      <c r="D49" s="3">
        <v>235816622.77000001</v>
      </c>
      <c r="E49" s="3">
        <v>582600234.37</v>
      </c>
    </row>
    <row r="50" spans="1:5">
      <c r="A50" s="4">
        <v>43466</v>
      </c>
      <c r="B50" s="3">
        <v>2132687562.1800001</v>
      </c>
      <c r="C50" s="16">
        <v>397505525.69</v>
      </c>
      <c r="D50" s="3">
        <v>249651678.75999999</v>
      </c>
      <c r="E50" s="3">
        <v>550465862.04999995</v>
      </c>
    </row>
    <row r="51" spans="1:5">
      <c r="A51" s="4">
        <v>43497</v>
      </c>
      <c r="B51" s="3">
        <v>2146639903.4100001</v>
      </c>
      <c r="C51" s="16">
        <v>384258517.80000001</v>
      </c>
      <c r="D51" s="3">
        <v>249860764.62</v>
      </c>
      <c r="E51" s="3">
        <v>555163700.01999998</v>
      </c>
    </row>
    <row r="52" spans="1:5">
      <c r="A52" s="4">
        <v>43525</v>
      </c>
      <c r="B52" s="3">
        <v>2151337331.75</v>
      </c>
      <c r="C52" s="16">
        <v>389176902.36000001</v>
      </c>
      <c r="D52" s="3">
        <v>215779554.75999999</v>
      </c>
      <c r="E52" s="3">
        <v>572198230.00999999</v>
      </c>
    </row>
    <row r="53" spans="1:5">
      <c r="A53" s="4">
        <v>43556</v>
      </c>
      <c r="B53" s="3">
        <v>2161932127.1599998</v>
      </c>
      <c r="C53" s="16">
        <v>392507085.29000002</v>
      </c>
      <c r="D53" s="3">
        <v>217175635.50999999</v>
      </c>
      <c r="E53" s="3">
        <v>571173716.52999997</v>
      </c>
    </row>
    <row r="54" spans="1:5">
      <c r="A54" s="4">
        <v>43586</v>
      </c>
      <c r="B54" s="3">
        <v>2174455826.4899998</v>
      </c>
      <c r="C54" s="16">
        <v>342558167.94</v>
      </c>
      <c r="D54" s="3">
        <v>211166663.13</v>
      </c>
      <c r="E54" s="3">
        <v>571650580.94000006</v>
      </c>
    </row>
    <row r="55" spans="1:5">
      <c r="A55" s="4">
        <v>43617</v>
      </c>
      <c r="B55" s="3">
        <v>2183777970.1300001</v>
      </c>
      <c r="C55" s="16">
        <v>405986316.63999999</v>
      </c>
      <c r="D55" s="3">
        <v>187257167.68000001</v>
      </c>
      <c r="E55" s="3">
        <v>573584961.61000001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D4FC-B0FC-426D-B6BE-4797523E9A5B}">
  <dimension ref="A1:E55"/>
  <sheetViews>
    <sheetView workbookViewId="0">
      <pane xSplit="1" ySplit="1" topLeftCell="B49" activePane="bottomRight" state="frozen"/>
      <selection pane="bottomRight" activeCell="A56" sqref="A56:XFD56"/>
      <selection pane="bottomLeft" activeCell="A2" sqref="A2"/>
      <selection pane="topRight" activeCell="B1" sqref="B1"/>
    </sheetView>
  </sheetViews>
  <sheetFormatPr defaultRowHeight="15"/>
  <cols>
    <col min="1" max="1" width="11.42578125" style="1" bestFit="1" customWidth="1"/>
    <col min="2" max="2" width="18.7109375" style="1" bestFit="1" customWidth="1"/>
    <col min="3" max="3" width="26.5703125" style="1" bestFit="1" customWidth="1"/>
    <col min="4" max="4" width="22" style="1" customWidth="1"/>
    <col min="5" max="5" width="22.85546875" style="1" bestFit="1" customWidth="1"/>
    <col min="6" max="16384" width="9.140625" style="2"/>
  </cols>
  <sheetData>
    <row r="1" spans="1:5" s="12" customFormat="1" ht="30">
      <c r="A1" s="11" t="s">
        <v>0</v>
      </c>
      <c r="B1" s="11" t="s">
        <v>4</v>
      </c>
      <c r="C1" s="11" t="s">
        <v>15</v>
      </c>
      <c r="D1" s="11" t="s">
        <v>16</v>
      </c>
      <c r="E1" s="11" t="s">
        <v>17</v>
      </c>
    </row>
    <row r="2" spans="1:5">
      <c r="A2" s="4">
        <v>42005</v>
      </c>
      <c r="B2" s="6">
        <v>536468482.74999994</v>
      </c>
      <c r="C2" s="3">
        <v>814482345.61999989</v>
      </c>
      <c r="D2" s="3">
        <v>0</v>
      </c>
      <c r="E2" s="5">
        <f>B2/(B2+C2-D2)</f>
        <v>0.39710437381150293</v>
      </c>
    </row>
    <row r="3" spans="1:5">
      <c r="A3" s="4">
        <v>42036</v>
      </c>
      <c r="B3" s="6">
        <v>549518064.19000006</v>
      </c>
      <c r="C3" s="3">
        <v>826815656.48000002</v>
      </c>
      <c r="D3" s="3">
        <v>0</v>
      </c>
      <c r="E3" s="5">
        <f t="shared" ref="E3:E55" si="0">B3/(B3+C3-D3)</f>
        <v>0.39926222538709166</v>
      </c>
    </row>
    <row r="4" spans="1:5">
      <c r="A4" s="4">
        <v>42064</v>
      </c>
      <c r="B4" s="6">
        <v>540514077.99999988</v>
      </c>
      <c r="C4" s="3">
        <v>855263511.20000005</v>
      </c>
      <c r="D4" s="3">
        <v>0</v>
      </c>
      <c r="E4" s="5">
        <f t="shared" si="0"/>
        <v>0.38724943155864788</v>
      </c>
    </row>
    <row r="5" spans="1:5">
      <c r="A5" s="4">
        <v>42095</v>
      </c>
      <c r="B5" s="6">
        <v>545615749.67000008</v>
      </c>
      <c r="C5" s="3">
        <v>848804931.42999995</v>
      </c>
      <c r="D5" s="3">
        <v>0</v>
      </c>
      <c r="E5" s="5">
        <f t="shared" si="0"/>
        <v>0.39128489491391272</v>
      </c>
    </row>
    <row r="6" spans="1:5">
      <c r="A6" s="4">
        <v>42125</v>
      </c>
      <c r="B6" s="6">
        <v>549067075.77999997</v>
      </c>
      <c r="C6" s="3">
        <v>849174597.58999991</v>
      </c>
      <c r="D6" s="3">
        <v>0</v>
      </c>
      <c r="E6" s="5">
        <f t="shared" si="0"/>
        <v>0.3926839588872037</v>
      </c>
    </row>
    <row r="7" spans="1:5">
      <c r="A7" s="4">
        <v>42156</v>
      </c>
      <c r="B7" s="6">
        <v>541708461.65999985</v>
      </c>
      <c r="C7" s="3">
        <v>870261769.61000001</v>
      </c>
      <c r="D7" s="3">
        <v>0</v>
      </c>
      <c r="E7" s="5">
        <f t="shared" si="0"/>
        <v>0.38365430776310266</v>
      </c>
    </row>
    <row r="8" spans="1:5">
      <c r="A8" s="4">
        <v>42186</v>
      </c>
      <c r="B8" s="6">
        <v>525482364.55000007</v>
      </c>
      <c r="C8" s="3">
        <v>883969114.55999994</v>
      </c>
      <c r="D8" s="3">
        <v>0</v>
      </c>
      <c r="E8" s="5">
        <f t="shared" si="0"/>
        <v>0.37282756614070645</v>
      </c>
    </row>
    <row r="9" spans="1:5">
      <c r="A9" s="4">
        <v>42217</v>
      </c>
      <c r="B9" s="6">
        <v>527758353.46000004</v>
      </c>
      <c r="C9" s="3">
        <v>889392516.80999994</v>
      </c>
      <c r="D9" s="3">
        <v>0</v>
      </c>
      <c r="E9" s="5">
        <f t="shared" si="0"/>
        <v>0.37240802269658829</v>
      </c>
    </row>
    <row r="10" spans="1:5">
      <c r="A10" s="4">
        <v>42248</v>
      </c>
      <c r="B10" s="6">
        <v>539058692.55000007</v>
      </c>
      <c r="C10" s="3">
        <v>916655522.61000001</v>
      </c>
      <c r="D10" s="3">
        <v>0</v>
      </c>
      <c r="E10" s="5">
        <f t="shared" si="0"/>
        <v>0.37030530232938008</v>
      </c>
    </row>
    <row r="11" spans="1:5">
      <c r="A11" s="4">
        <v>42278</v>
      </c>
      <c r="B11" s="6">
        <v>533529858.63</v>
      </c>
      <c r="C11" s="3">
        <v>907141035.42999995</v>
      </c>
      <c r="D11" s="3">
        <v>0</v>
      </c>
      <c r="E11" s="5">
        <f t="shared" si="0"/>
        <v>0.37033430801565148</v>
      </c>
    </row>
    <row r="12" spans="1:5">
      <c r="A12" s="4">
        <v>42309</v>
      </c>
      <c r="B12" s="6">
        <v>544921092.12</v>
      </c>
      <c r="C12" s="3">
        <v>925949834.74000001</v>
      </c>
      <c r="D12" s="3">
        <v>0</v>
      </c>
      <c r="E12" s="5">
        <f t="shared" si="0"/>
        <v>0.37047512611000605</v>
      </c>
    </row>
    <row r="13" spans="1:5">
      <c r="A13" s="4">
        <v>42339</v>
      </c>
      <c r="B13" s="6">
        <v>517255252.98000002</v>
      </c>
      <c r="C13" s="3">
        <v>986550975.05999994</v>
      </c>
      <c r="D13" s="3">
        <v>0</v>
      </c>
      <c r="E13" s="5">
        <f t="shared" si="0"/>
        <v>0.34396403162538403</v>
      </c>
    </row>
    <row r="14" spans="1:5">
      <c r="A14" s="4">
        <v>42370</v>
      </c>
      <c r="B14" s="3">
        <v>528736605.64000005</v>
      </c>
      <c r="C14" s="3">
        <v>991680724.24000001</v>
      </c>
      <c r="D14" s="3">
        <v>0</v>
      </c>
      <c r="E14" s="5">
        <f t="shared" si="0"/>
        <v>0.34775755001538355</v>
      </c>
    </row>
    <row r="15" spans="1:5">
      <c r="A15" s="4">
        <v>42401</v>
      </c>
      <c r="B15" s="3">
        <v>523304006.65999997</v>
      </c>
      <c r="C15" s="3">
        <v>992379961.30000019</v>
      </c>
      <c r="D15" s="3">
        <v>0</v>
      </c>
      <c r="E15" s="5">
        <f t="shared" si="0"/>
        <v>0.34525931376336255</v>
      </c>
    </row>
    <row r="16" spans="1:5">
      <c r="A16" s="4">
        <v>42430</v>
      </c>
      <c r="B16" s="3">
        <v>510859628.03000003</v>
      </c>
      <c r="C16" s="3">
        <v>993368486.82999992</v>
      </c>
      <c r="D16" s="3">
        <v>0</v>
      </c>
      <c r="E16" s="5">
        <f t="shared" si="0"/>
        <v>0.3396157956252176</v>
      </c>
    </row>
    <row r="17" spans="1:5">
      <c r="A17" s="4">
        <v>42461</v>
      </c>
      <c r="B17" s="3">
        <v>508107642.97999996</v>
      </c>
      <c r="C17" s="3">
        <v>1013993922.92</v>
      </c>
      <c r="D17" s="3">
        <v>0</v>
      </c>
      <c r="E17" s="5">
        <f t="shared" si="0"/>
        <v>0.33381980175518849</v>
      </c>
    </row>
    <row r="18" spans="1:5">
      <c r="A18" s="4">
        <v>42491</v>
      </c>
      <c r="B18" s="3">
        <v>503721554.90000004</v>
      </c>
      <c r="C18" s="3">
        <v>1025228289.54</v>
      </c>
      <c r="D18" s="3">
        <v>0</v>
      </c>
      <c r="E18" s="5">
        <f t="shared" si="0"/>
        <v>0.32945590513107731</v>
      </c>
    </row>
    <row r="19" spans="1:5">
      <c r="A19" s="4">
        <v>42522</v>
      </c>
      <c r="B19" s="3">
        <v>515764787.84000003</v>
      </c>
      <c r="C19" s="3">
        <v>1071714310.99</v>
      </c>
      <c r="D19" s="3">
        <v>0</v>
      </c>
      <c r="E19" s="5">
        <f t="shared" si="0"/>
        <v>0.32489548254218137</v>
      </c>
    </row>
    <row r="20" spans="1:5">
      <c r="A20" s="4">
        <v>42552</v>
      </c>
      <c r="B20" s="3">
        <v>504473109.09999996</v>
      </c>
      <c r="C20" s="3">
        <v>1087201303.5</v>
      </c>
      <c r="D20" s="3">
        <v>0</v>
      </c>
      <c r="E20" s="5">
        <f t="shared" si="0"/>
        <v>0.31694491354921212</v>
      </c>
    </row>
    <row r="21" spans="1:5">
      <c r="A21" s="4">
        <v>42583</v>
      </c>
      <c r="B21" s="3">
        <v>438417235.79000002</v>
      </c>
      <c r="C21" s="3">
        <v>1167847668.5799999</v>
      </c>
      <c r="D21" s="3">
        <v>0</v>
      </c>
      <c r="E21" s="5">
        <f t="shared" si="0"/>
        <v>0.27294204996775023</v>
      </c>
    </row>
    <row r="22" spans="1:5">
      <c r="A22" s="4">
        <v>42614</v>
      </c>
      <c r="B22" s="3">
        <v>457574938.46999997</v>
      </c>
      <c r="C22" s="3">
        <v>1120361777.3099999</v>
      </c>
      <c r="D22" s="3">
        <v>0</v>
      </c>
      <c r="E22" s="5">
        <f t="shared" si="0"/>
        <v>0.28998307339836071</v>
      </c>
    </row>
    <row r="23" spans="1:5">
      <c r="A23" s="4">
        <v>42644</v>
      </c>
      <c r="B23" s="3">
        <v>430549148.34000003</v>
      </c>
      <c r="C23" s="3">
        <v>1128815582.75</v>
      </c>
      <c r="D23" s="3">
        <v>0</v>
      </c>
      <c r="E23" s="5">
        <f t="shared" si="0"/>
        <v>0.27610548049207512</v>
      </c>
    </row>
    <row r="24" spans="1:5">
      <c r="A24" s="4">
        <v>42675</v>
      </c>
      <c r="B24" s="3">
        <v>437729763.85000002</v>
      </c>
      <c r="C24" s="3">
        <v>1171479124.2400002</v>
      </c>
      <c r="D24" s="3">
        <v>0</v>
      </c>
      <c r="E24" s="5">
        <f t="shared" si="0"/>
        <v>0.27201550220714327</v>
      </c>
    </row>
    <row r="25" spans="1:5">
      <c r="A25" s="4">
        <v>42705</v>
      </c>
      <c r="B25" s="3">
        <v>428488374.92999995</v>
      </c>
      <c r="C25" s="3">
        <v>1156428984.5099998</v>
      </c>
      <c r="D25" s="3">
        <v>12255535.93</v>
      </c>
      <c r="E25" s="5">
        <f t="shared" si="0"/>
        <v>0.27246059421323232</v>
      </c>
    </row>
    <row r="26" spans="1:5">
      <c r="A26" s="4">
        <v>42736</v>
      </c>
      <c r="B26" s="3">
        <v>413280651.25999999</v>
      </c>
      <c r="C26" s="3">
        <v>1153452389.3300002</v>
      </c>
      <c r="D26" s="3">
        <v>26249683.210000001</v>
      </c>
      <c r="E26" s="5">
        <f t="shared" si="0"/>
        <v>0.26827985468333343</v>
      </c>
    </row>
    <row r="27" spans="1:5">
      <c r="A27" s="4">
        <v>42767</v>
      </c>
      <c r="B27" s="3">
        <v>428637991.63000005</v>
      </c>
      <c r="C27" s="3">
        <v>1156106166.6400001</v>
      </c>
      <c r="D27" s="3">
        <v>45674169.280000001</v>
      </c>
      <c r="E27" s="5">
        <f t="shared" si="0"/>
        <v>0.27850454800388225</v>
      </c>
    </row>
    <row r="28" spans="1:5">
      <c r="A28" s="4">
        <v>42795</v>
      </c>
      <c r="B28" s="3">
        <v>433121573.75000006</v>
      </c>
      <c r="C28" s="3">
        <v>1168148332.6300001</v>
      </c>
      <c r="D28" s="3">
        <v>53093651.509999998</v>
      </c>
      <c r="E28" s="5">
        <f t="shared" si="0"/>
        <v>0.27976244461026767</v>
      </c>
    </row>
    <row r="29" spans="1:5">
      <c r="A29" s="4">
        <v>42826</v>
      </c>
      <c r="B29" s="3">
        <v>437887019.56999993</v>
      </c>
      <c r="C29" s="3">
        <v>1180584095.47</v>
      </c>
      <c r="D29" s="3">
        <v>65319313.600000001</v>
      </c>
      <c r="E29" s="5">
        <f t="shared" si="0"/>
        <v>0.28193446330488386</v>
      </c>
    </row>
    <row r="30" spans="1:5">
      <c r="A30" s="4">
        <v>42856</v>
      </c>
      <c r="B30" s="3">
        <v>452936827.45999998</v>
      </c>
      <c r="C30" s="3">
        <v>1182344779.6700001</v>
      </c>
      <c r="D30" s="3">
        <v>75214293.700000003</v>
      </c>
      <c r="E30" s="5">
        <f t="shared" si="0"/>
        <v>0.29033159246453449</v>
      </c>
    </row>
    <row r="31" spans="1:5">
      <c r="A31" s="4">
        <v>42887</v>
      </c>
      <c r="B31" s="3">
        <v>459956368.86000001</v>
      </c>
      <c r="C31" s="3">
        <v>1196955759.3</v>
      </c>
      <c r="D31" s="3">
        <v>69719229.739999995</v>
      </c>
      <c r="E31" s="5">
        <f t="shared" si="0"/>
        <v>0.28979235562222588</v>
      </c>
    </row>
    <row r="32" spans="1:5">
      <c r="A32" s="4">
        <v>42917</v>
      </c>
      <c r="B32" s="3">
        <v>464946577.79000002</v>
      </c>
      <c r="C32" s="3">
        <v>1192735728.1100001</v>
      </c>
      <c r="D32" s="3">
        <v>69836948.260000005</v>
      </c>
      <c r="E32" s="5">
        <f t="shared" si="0"/>
        <v>0.29281603246366877</v>
      </c>
    </row>
    <row r="33" spans="1:5">
      <c r="A33" s="4">
        <v>42948</v>
      </c>
      <c r="B33" s="3">
        <v>473626648.66000003</v>
      </c>
      <c r="C33" s="3">
        <v>1202883362.4200001</v>
      </c>
      <c r="D33" s="3">
        <v>69995572.930000007</v>
      </c>
      <c r="E33" s="5">
        <f t="shared" si="0"/>
        <v>0.29481630380204371</v>
      </c>
    </row>
    <row r="34" spans="1:5">
      <c r="A34" s="4">
        <v>42979</v>
      </c>
      <c r="B34" s="3">
        <v>480480073.22999996</v>
      </c>
      <c r="C34" s="3">
        <v>1229567103.49</v>
      </c>
      <c r="D34" s="3">
        <v>70104961.530000001</v>
      </c>
      <c r="E34" s="5">
        <f t="shared" si="0"/>
        <v>0.29298597766405604</v>
      </c>
    </row>
    <row r="35" spans="1:5">
      <c r="A35" s="4">
        <v>43009</v>
      </c>
      <c r="B35" s="3">
        <v>465891036.54999995</v>
      </c>
      <c r="C35" s="3">
        <v>1244078571.04</v>
      </c>
      <c r="D35" s="3">
        <v>70274350.120000005</v>
      </c>
      <c r="E35" s="5">
        <f t="shared" si="0"/>
        <v>0.28413269747993036</v>
      </c>
    </row>
    <row r="36" spans="1:5">
      <c r="A36" s="4">
        <v>43040</v>
      </c>
      <c r="B36" s="3">
        <v>493701420.25</v>
      </c>
      <c r="C36" s="3">
        <v>1233211581.23</v>
      </c>
      <c r="D36" s="3">
        <v>70530733.719999999</v>
      </c>
      <c r="E36" s="5">
        <f t="shared" si="0"/>
        <v>0.29806007336558521</v>
      </c>
    </row>
    <row r="37" spans="1:5">
      <c r="A37" s="4">
        <v>43070</v>
      </c>
      <c r="B37" s="3">
        <v>548008955.70000005</v>
      </c>
      <c r="C37" s="3">
        <v>1223057180.3899999</v>
      </c>
      <c r="D37" s="3">
        <v>70797063.269999996</v>
      </c>
      <c r="E37" s="5">
        <f t="shared" si="0"/>
        <v>0.32230719505536487</v>
      </c>
    </row>
    <row r="38" spans="1:5">
      <c r="A38" s="4">
        <v>43101</v>
      </c>
      <c r="B38" s="3">
        <v>525727196.16000003</v>
      </c>
      <c r="C38" s="3">
        <v>1205864525.3499999</v>
      </c>
      <c r="D38" s="3">
        <v>71043426.780000001</v>
      </c>
      <c r="E38" s="5">
        <f t="shared" si="0"/>
        <v>0.31659855833670986</v>
      </c>
    </row>
    <row r="39" spans="1:5">
      <c r="A39" s="4">
        <v>43132</v>
      </c>
      <c r="B39" s="3">
        <v>524753559.25</v>
      </c>
      <c r="C39" s="3">
        <v>1208370127.8199999</v>
      </c>
      <c r="D39" s="3">
        <v>71217412.450000003</v>
      </c>
      <c r="E39" s="5">
        <f t="shared" si="0"/>
        <v>0.31575400325748609</v>
      </c>
    </row>
    <row r="40" spans="1:5">
      <c r="A40" s="4">
        <v>43160</v>
      </c>
      <c r="B40" s="3">
        <v>531716822.39000005</v>
      </c>
      <c r="C40" s="3">
        <v>1210214150.52</v>
      </c>
      <c r="D40" s="3">
        <v>71421044.879999995</v>
      </c>
      <c r="E40" s="5">
        <f t="shared" si="0"/>
        <v>0.31829611633439575</v>
      </c>
    </row>
    <row r="41" spans="1:5">
      <c r="A41" s="4">
        <v>43191</v>
      </c>
      <c r="B41" s="3">
        <v>540677869.71000004</v>
      </c>
      <c r="C41" s="3">
        <v>1210856440.0700002</v>
      </c>
      <c r="D41" s="3">
        <v>71657538.969999999</v>
      </c>
      <c r="E41" s="5">
        <f t="shared" si="0"/>
        <v>0.32185567364521439</v>
      </c>
    </row>
    <row r="42" spans="1:5">
      <c r="A42" s="4">
        <v>43221</v>
      </c>
      <c r="B42" s="3">
        <v>586020553.94000006</v>
      </c>
      <c r="C42" s="3">
        <v>1236177419.45</v>
      </c>
      <c r="D42" s="3">
        <v>71863665.439999998</v>
      </c>
      <c r="E42" s="5">
        <f t="shared" si="0"/>
        <v>0.33480492913742299</v>
      </c>
    </row>
    <row r="43" spans="1:5">
      <c r="A43" s="4">
        <v>43252</v>
      </c>
      <c r="B43" s="3">
        <v>630991763.80999994</v>
      </c>
      <c r="C43" s="3">
        <v>1277530931.04</v>
      </c>
      <c r="D43" s="3">
        <v>72097611.579999998</v>
      </c>
      <c r="E43" s="5">
        <f t="shared" si="0"/>
        <v>0.34359787913941736</v>
      </c>
    </row>
    <row r="44" spans="1:5">
      <c r="A44" s="4">
        <v>43282</v>
      </c>
      <c r="B44" s="3">
        <v>628582259.53000009</v>
      </c>
      <c r="C44" s="3">
        <v>1293080734.9499998</v>
      </c>
      <c r="D44" s="3">
        <v>71401860.829999998</v>
      </c>
      <c r="E44" s="5">
        <f t="shared" si="0"/>
        <v>0.33972624085228409</v>
      </c>
    </row>
    <row r="45" spans="1:5">
      <c r="A45" s="4">
        <v>43313</v>
      </c>
      <c r="B45" s="3">
        <v>668237597.89999998</v>
      </c>
      <c r="C45" s="3">
        <v>1329144699.8</v>
      </c>
      <c r="D45" s="3">
        <v>71229515.530000001</v>
      </c>
      <c r="E45" s="5">
        <f t="shared" si="0"/>
        <v>0.34692865700256903</v>
      </c>
    </row>
    <row r="46" spans="1:5">
      <c r="A46" s="4">
        <v>43344</v>
      </c>
      <c r="B46" s="3">
        <v>642515036.52999997</v>
      </c>
      <c r="C46" s="3">
        <v>1519029874.5799999</v>
      </c>
      <c r="D46" s="3">
        <v>71418893.280000001</v>
      </c>
      <c r="E46" s="5">
        <f t="shared" si="0"/>
        <v>0.30740492728618762</v>
      </c>
    </row>
    <row r="47" spans="1:5">
      <c r="A47" s="4">
        <v>43374</v>
      </c>
      <c r="B47" s="3">
        <v>649941441.25999999</v>
      </c>
      <c r="C47" s="3">
        <v>1526741162.8699999</v>
      </c>
      <c r="D47" s="3">
        <v>71674467.519999996</v>
      </c>
      <c r="E47" s="5">
        <f t="shared" si="0"/>
        <v>0.30875958622501809</v>
      </c>
    </row>
    <row r="48" spans="1:5">
      <c r="A48" s="4">
        <v>43405</v>
      </c>
      <c r="B48" s="3">
        <v>637809152.10000002</v>
      </c>
      <c r="C48" s="3">
        <v>1589205633.4399998</v>
      </c>
      <c r="D48" s="3">
        <v>71866061.799999997</v>
      </c>
      <c r="E48" s="5">
        <f t="shared" si="0"/>
        <v>0.29594669967516646</v>
      </c>
    </row>
    <row r="49" spans="1:5">
      <c r="A49" s="4">
        <v>43435</v>
      </c>
      <c r="B49" s="3">
        <v>641729498.89999998</v>
      </c>
      <c r="C49" s="3">
        <v>1581607672.5</v>
      </c>
      <c r="D49" s="3">
        <v>72044277.510000005</v>
      </c>
      <c r="E49" s="5">
        <f t="shared" si="0"/>
        <v>0.29829945551468595</v>
      </c>
    </row>
    <row r="50" spans="1:5">
      <c r="A50" s="4">
        <v>43466</v>
      </c>
      <c r="B50" s="3">
        <v>650671435.29999995</v>
      </c>
      <c r="C50" s="3">
        <v>1549159231.02</v>
      </c>
      <c r="D50" s="3">
        <v>72264886.010000005</v>
      </c>
      <c r="E50" s="5">
        <f t="shared" si="0"/>
        <v>0.3058290565310714</v>
      </c>
    </row>
    <row r="51" spans="1:5">
      <c r="A51" s="4">
        <v>43497</v>
      </c>
      <c r="B51" s="3">
        <v>663541058.59000003</v>
      </c>
      <c r="C51" s="3">
        <v>1544670965.4300001</v>
      </c>
      <c r="D51" s="3">
        <v>72461045.870000005</v>
      </c>
      <c r="E51" s="5">
        <f t="shared" si="0"/>
        <v>0.31068278342298272</v>
      </c>
    </row>
    <row r="52" spans="1:5">
      <c r="A52" s="4">
        <v>43525</v>
      </c>
      <c r="B52" s="3">
        <v>626727864.27999997</v>
      </c>
      <c r="C52" s="3">
        <v>1573955087.02</v>
      </c>
      <c r="D52" s="3">
        <v>72652070.390000001</v>
      </c>
      <c r="E52" s="5">
        <f t="shared" si="0"/>
        <v>0.29451069996314866</v>
      </c>
    </row>
    <row r="53" spans="1:5">
      <c r="A53" s="4">
        <v>43556</v>
      </c>
      <c r="B53" s="3">
        <v>637990774.00999999</v>
      </c>
      <c r="C53" s="3">
        <v>1566454041.1199999</v>
      </c>
      <c r="D53" s="3">
        <v>72859203.200000003</v>
      </c>
      <c r="E53" s="5">
        <f t="shared" si="0"/>
        <v>0.29930337793580081</v>
      </c>
    </row>
    <row r="54" spans="1:5">
      <c r="A54" s="4">
        <v>43586</v>
      </c>
      <c r="B54" s="3">
        <v>630087049.44000006</v>
      </c>
      <c r="C54" s="3">
        <v>1559963777.45</v>
      </c>
      <c r="D54" s="3">
        <v>73067573.75</v>
      </c>
      <c r="E54" s="5">
        <f t="shared" si="0"/>
        <v>0.29763440428989124</v>
      </c>
    </row>
    <row r="55" spans="1:5">
      <c r="A55" s="4">
        <v>43617</v>
      </c>
      <c r="B55" s="3">
        <v>630917515.17999995</v>
      </c>
      <c r="C55" s="3">
        <v>1612060085.3800001</v>
      </c>
      <c r="D55" s="3">
        <v>73168975.25</v>
      </c>
      <c r="E55" s="5">
        <f t="shared" si="0"/>
        <v>0.29077104211891541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E42A-F18C-4898-8C01-D81CD8539DF0}">
  <dimension ref="A1:I55"/>
  <sheetViews>
    <sheetView workbookViewId="0">
      <pane xSplit="1" ySplit="1" topLeftCell="E45" activePane="bottomRight" state="frozen"/>
      <selection pane="bottomRight" activeCell="A56" sqref="A56:XFD56"/>
      <selection pane="bottomLeft" activeCell="A2" sqref="A2"/>
      <selection pane="topRight" activeCell="B1" sqref="B1"/>
    </sheetView>
  </sheetViews>
  <sheetFormatPr defaultRowHeight="15"/>
  <cols>
    <col min="1" max="1" width="11.42578125" style="1" bestFit="1" customWidth="1"/>
    <col min="2" max="2" width="27.140625" style="1" customWidth="1"/>
    <col min="3" max="3" width="30.85546875" style="1" customWidth="1"/>
    <col min="4" max="5" width="20" style="1" customWidth="1"/>
    <col min="6" max="9" width="22.85546875" style="1" bestFit="1" customWidth="1"/>
    <col min="10" max="16384" width="9.140625" style="2"/>
  </cols>
  <sheetData>
    <row r="1" spans="1:9">
      <c r="A1" s="3" t="s">
        <v>0</v>
      </c>
      <c r="B1" s="3" t="s">
        <v>18</v>
      </c>
      <c r="C1" s="3" t="s">
        <v>19</v>
      </c>
      <c r="D1" s="3" t="s">
        <v>11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</row>
    <row r="2" spans="1:9">
      <c r="A2" s="4">
        <v>42005</v>
      </c>
      <c r="B2" s="3">
        <v>111316477.55</v>
      </c>
      <c r="C2" s="3">
        <v>0</v>
      </c>
      <c r="D2" s="3">
        <v>1849943481.9699998</v>
      </c>
      <c r="E2" s="5">
        <f>(B2-C2)/D2</f>
        <v>6.0172907245501027E-2</v>
      </c>
      <c r="F2" s="3">
        <v>-11814435.199999996</v>
      </c>
      <c r="G2" s="3">
        <v>101068620.41</v>
      </c>
      <c r="H2" s="5">
        <f>F2/G2</f>
        <v>-0.11689518618215</v>
      </c>
      <c r="I2" s="5">
        <f>H2/E2</f>
        <v>-1.9426547849055433</v>
      </c>
    </row>
    <row r="3" spans="1:9">
      <c r="A3" s="4">
        <v>42036</v>
      </c>
      <c r="B3" s="3">
        <v>230387089.89000002</v>
      </c>
      <c r="C3" s="3">
        <v>0</v>
      </c>
      <c r="D3" s="3">
        <v>1855468225.03</v>
      </c>
      <c r="E3" s="5">
        <f t="shared" ref="E3:E55" si="0">(B3-C3)/D3</f>
        <v>0.12416655094499127</v>
      </c>
      <c r="F3" s="3">
        <v>523243.31000001729</v>
      </c>
      <c r="G3" s="3">
        <v>209171890.51000002</v>
      </c>
      <c r="H3" s="5">
        <f t="shared" ref="H3:H55" si="1">F3/G3</f>
        <v>2.5014991676188072E-3</v>
      </c>
      <c r="I3" s="5">
        <f t="shared" ref="I3:I55" si="2">H3/E3</f>
        <v>2.0146320797193043E-2</v>
      </c>
    </row>
    <row r="4" spans="1:9">
      <c r="A4" s="4">
        <v>42064</v>
      </c>
      <c r="B4" s="3">
        <v>327881639.18000001</v>
      </c>
      <c r="C4" s="3">
        <v>0</v>
      </c>
      <c r="D4" s="3">
        <v>1863269972.54</v>
      </c>
      <c r="E4" s="5">
        <f t="shared" si="0"/>
        <v>0.17597108524914049</v>
      </c>
      <c r="F4" s="3">
        <v>-11102089.580000015</v>
      </c>
      <c r="G4" s="3">
        <v>296811752.32999998</v>
      </c>
      <c r="H4" s="5">
        <f t="shared" si="1"/>
        <v>-3.7404481099038614E-2</v>
      </c>
      <c r="I4" s="5">
        <f t="shared" si="2"/>
        <v>-0.21256038198594512</v>
      </c>
    </row>
    <row r="5" spans="1:9">
      <c r="A5" s="4">
        <v>42095</v>
      </c>
      <c r="B5" s="3">
        <v>454259609.75999993</v>
      </c>
      <c r="C5" s="3">
        <v>0</v>
      </c>
      <c r="D5" s="3">
        <v>1869803246.2600002</v>
      </c>
      <c r="E5" s="5">
        <f t="shared" si="0"/>
        <v>0.24294513910413554</v>
      </c>
      <c r="F5" s="3">
        <v>6391140.6499999147</v>
      </c>
      <c r="G5" s="3">
        <v>411603525.02999991</v>
      </c>
      <c r="H5" s="5">
        <f t="shared" si="1"/>
        <v>1.5527419619484778E-2</v>
      </c>
      <c r="I5" s="5">
        <f t="shared" si="2"/>
        <v>6.3913275551601534E-2</v>
      </c>
    </row>
    <row r="6" spans="1:9">
      <c r="A6" s="4">
        <v>42125</v>
      </c>
      <c r="B6" s="3">
        <v>577422167.63999987</v>
      </c>
      <c r="C6" s="3">
        <v>0</v>
      </c>
      <c r="D6" s="3">
        <v>1874683992.8599999</v>
      </c>
      <c r="E6" s="5">
        <f t="shared" si="0"/>
        <v>0.30801040060041807</v>
      </c>
      <c r="F6" s="3">
        <v>13657438.599999858</v>
      </c>
      <c r="G6" s="3">
        <v>523437032.26999986</v>
      </c>
      <c r="H6" s="5">
        <f t="shared" si="1"/>
        <v>2.6091846312003127E-2</v>
      </c>
      <c r="I6" s="5">
        <f t="shared" si="2"/>
        <v>8.4710926193210218E-2</v>
      </c>
    </row>
    <row r="7" spans="1:9">
      <c r="A7" s="4">
        <v>42156</v>
      </c>
      <c r="B7" s="3">
        <v>713625872.15999985</v>
      </c>
      <c r="C7" s="3">
        <v>0</v>
      </c>
      <c r="D7" s="3">
        <v>1879584470.6199999</v>
      </c>
      <c r="E7" s="5">
        <f t="shared" si="0"/>
        <v>0.37967214738936589</v>
      </c>
      <c r="F7" s="3">
        <v>28138510.589999896</v>
      </c>
      <c r="G7" s="3">
        <v>647114906.90999985</v>
      </c>
      <c r="H7" s="5">
        <f t="shared" si="1"/>
        <v>4.3483020232623654E-2</v>
      </c>
      <c r="I7" s="5">
        <f t="shared" si="2"/>
        <v>0.1145278117755381</v>
      </c>
    </row>
    <row r="8" spans="1:9">
      <c r="A8" s="4">
        <v>42186</v>
      </c>
      <c r="B8" s="3">
        <v>847518921.7700001</v>
      </c>
      <c r="C8" s="3">
        <v>0</v>
      </c>
      <c r="D8" s="3">
        <v>1886800086.6599998</v>
      </c>
      <c r="E8" s="5">
        <f t="shared" si="0"/>
        <v>0.44918321117436033</v>
      </c>
      <c r="F8" s="3">
        <v>58422371.650000073</v>
      </c>
      <c r="G8" s="3">
        <v>768636765.38000011</v>
      </c>
      <c r="H8" s="5">
        <f t="shared" si="1"/>
        <v>7.6007776730686455E-2</v>
      </c>
      <c r="I8" s="5">
        <f t="shared" si="2"/>
        <v>0.16921330726491104</v>
      </c>
    </row>
    <row r="9" spans="1:9">
      <c r="A9" s="4">
        <v>42217</v>
      </c>
      <c r="B9" s="3">
        <v>1057589391.09</v>
      </c>
      <c r="C9" s="3">
        <v>0</v>
      </c>
      <c r="D9" s="3">
        <v>1893764870.76</v>
      </c>
      <c r="E9" s="5">
        <f t="shared" si="0"/>
        <v>0.55845865947738882</v>
      </c>
      <c r="F9" s="3">
        <v>84005647.359999999</v>
      </c>
      <c r="G9" s="3">
        <v>966591526.24000001</v>
      </c>
      <c r="H9" s="5">
        <f t="shared" si="1"/>
        <v>8.6909149397138216E-2</v>
      </c>
      <c r="I9" s="5">
        <f t="shared" si="2"/>
        <v>0.15562324609393408</v>
      </c>
    </row>
    <row r="10" spans="1:9">
      <c r="A10" s="4">
        <v>42248</v>
      </c>
      <c r="B10" s="3">
        <v>1242090589.8299999</v>
      </c>
      <c r="C10" s="3">
        <v>0</v>
      </c>
      <c r="D10" s="3">
        <v>1901117330.3499999</v>
      </c>
      <c r="E10" s="5">
        <f t="shared" si="0"/>
        <v>0.65334767612755829</v>
      </c>
      <c r="F10" s="3">
        <v>138739446.93999991</v>
      </c>
      <c r="G10" s="3">
        <v>1135007310.8899999</v>
      </c>
      <c r="H10" s="5">
        <f t="shared" si="1"/>
        <v>0.12223661082077907</v>
      </c>
      <c r="I10" s="5">
        <f t="shared" si="2"/>
        <v>0.18709274600207476</v>
      </c>
    </row>
    <row r="11" spans="1:9">
      <c r="A11" s="4">
        <v>42278</v>
      </c>
      <c r="B11" s="3">
        <v>1399378656.7800002</v>
      </c>
      <c r="C11" s="3">
        <v>0</v>
      </c>
      <c r="D11" s="3">
        <v>1911801261.7299998</v>
      </c>
      <c r="E11" s="5">
        <f t="shared" si="0"/>
        <v>0.73196868565391282</v>
      </c>
      <c r="F11" s="3">
        <v>167131642.1500003</v>
      </c>
      <c r="G11" s="3">
        <v>1279022039.4900002</v>
      </c>
      <c r="H11" s="5">
        <f t="shared" si="1"/>
        <v>0.13067143253969471</v>
      </c>
      <c r="I11" s="5">
        <f t="shared" si="2"/>
        <v>0.17852052294143955</v>
      </c>
    </row>
    <row r="12" spans="1:9">
      <c r="A12" s="4">
        <v>42309</v>
      </c>
      <c r="B12" s="3">
        <v>1539659333.5</v>
      </c>
      <c r="C12" s="3">
        <v>0</v>
      </c>
      <c r="D12" s="3">
        <v>1829776369.0800002</v>
      </c>
      <c r="E12" s="5">
        <f t="shared" si="0"/>
        <v>0.84144672513949392</v>
      </c>
      <c r="F12" s="3">
        <v>152311457.66999987</v>
      </c>
      <c r="G12" s="3">
        <v>1407408374.6800001</v>
      </c>
      <c r="H12" s="5">
        <f t="shared" si="1"/>
        <v>0.10822122449330362</v>
      </c>
      <c r="I12" s="5">
        <f t="shared" si="2"/>
        <v>0.12861328145921877</v>
      </c>
    </row>
    <row r="13" spans="1:9">
      <c r="A13" s="4">
        <v>42339</v>
      </c>
      <c r="B13" s="3">
        <v>1651124780.9100001</v>
      </c>
      <c r="C13" s="3">
        <v>0</v>
      </c>
      <c r="D13" s="3">
        <v>1834059873.3300002</v>
      </c>
      <c r="E13" s="5">
        <f t="shared" si="0"/>
        <v>0.90025675002209438</v>
      </c>
      <c r="F13" s="3">
        <v>156741861.5</v>
      </c>
      <c r="G13" s="3">
        <v>1506520253.0300002</v>
      </c>
      <c r="H13" s="5">
        <f t="shared" si="1"/>
        <v>0.10404231950068495</v>
      </c>
      <c r="I13" s="5">
        <f t="shared" si="2"/>
        <v>0.1155696077792602</v>
      </c>
    </row>
    <row r="14" spans="1:9">
      <c r="A14" s="4">
        <v>42370</v>
      </c>
      <c r="B14" s="3">
        <v>125057199.80000001</v>
      </c>
      <c r="C14" s="3">
        <v>0</v>
      </c>
      <c r="D14" s="3">
        <v>1836765967.9299998</v>
      </c>
      <c r="E14" s="5">
        <f t="shared" si="0"/>
        <v>6.8085538377508747E-2</v>
      </c>
      <c r="F14" s="3">
        <v>-25055292.989999995</v>
      </c>
      <c r="G14" s="3">
        <v>114042686.85000001</v>
      </c>
      <c r="H14" s="5">
        <f t="shared" si="1"/>
        <v>-0.2197010056677737</v>
      </c>
      <c r="I14" s="5">
        <f t="shared" si="2"/>
        <v>-3.226838046717265</v>
      </c>
    </row>
    <row r="15" spans="1:9">
      <c r="A15" s="4">
        <v>42401</v>
      </c>
      <c r="B15" s="3">
        <v>254249160.70000002</v>
      </c>
      <c r="C15" s="3">
        <v>0</v>
      </c>
      <c r="D15" s="3">
        <v>1840457461.75</v>
      </c>
      <c r="E15" s="5">
        <f t="shared" si="0"/>
        <v>0.13814454611640253</v>
      </c>
      <c r="F15" s="3">
        <v>-16664948.619999982</v>
      </c>
      <c r="G15" s="3">
        <v>231878906.45000002</v>
      </c>
      <c r="H15" s="5">
        <f t="shared" si="1"/>
        <v>-7.1869187564904444E-2</v>
      </c>
      <c r="I15" s="5">
        <f t="shared" si="2"/>
        <v>-0.52024628974021503</v>
      </c>
    </row>
    <row r="16" spans="1:9">
      <c r="A16" s="4">
        <v>42430</v>
      </c>
      <c r="B16" s="3">
        <v>387967615.28000009</v>
      </c>
      <c r="C16" s="3">
        <v>0</v>
      </c>
      <c r="D16" s="3">
        <v>1845009475.0400002</v>
      </c>
      <c r="E16" s="5">
        <f t="shared" si="0"/>
        <v>0.21027947039219885</v>
      </c>
      <c r="F16" s="3">
        <v>-6500114.7199998796</v>
      </c>
      <c r="G16" s="3">
        <v>352821996.88000011</v>
      </c>
      <c r="H16" s="5">
        <f t="shared" si="1"/>
        <v>-1.8423212774374333E-2</v>
      </c>
      <c r="I16" s="5">
        <f t="shared" si="2"/>
        <v>-8.7612988277042073E-2</v>
      </c>
    </row>
    <row r="17" spans="1:9">
      <c r="A17" s="4">
        <v>42461</v>
      </c>
      <c r="B17" s="3">
        <v>537742857.49000001</v>
      </c>
      <c r="C17" s="3">
        <v>0</v>
      </c>
      <c r="D17" s="3">
        <v>1852661872.3300002</v>
      </c>
      <c r="E17" s="5">
        <f t="shared" si="0"/>
        <v>0.29025418265541769</v>
      </c>
      <c r="F17" s="3">
        <v>18049423.060000025</v>
      </c>
      <c r="G17" s="3">
        <v>489526105.83000004</v>
      </c>
      <c r="H17" s="5">
        <f t="shared" si="1"/>
        <v>3.6871216560344443E-2</v>
      </c>
      <c r="I17" s="5">
        <f t="shared" si="2"/>
        <v>0.12703078461445291</v>
      </c>
    </row>
    <row r="18" spans="1:9">
      <c r="A18" s="4">
        <v>42491</v>
      </c>
      <c r="B18" s="3">
        <v>691799016.6500001</v>
      </c>
      <c r="C18" s="3">
        <v>0</v>
      </c>
      <c r="D18" s="3">
        <v>1853580535.9199998</v>
      </c>
      <c r="E18" s="5">
        <f t="shared" si="0"/>
        <v>0.37322306921324838</v>
      </c>
      <c r="F18" s="3">
        <v>43912569.610000022</v>
      </c>
      <c r="G18" s="3">
        <v>629725240.78000009</v>
      </c>
      <c r="H18" s="5">
        <f t="shared" si="1"/>
        <v>6.9732903759119377E-2</v>
      </c>
      <c r="I18" s="5">
        <f t="shared" si="2"/>
        <v>0.18683974681981971</v>
      </c>
    </row>
    <row r="19" spans="1:9">
      <c r="A19" s="4">
        <v>42522</v>
      </c>
      <c r="B19" s="3">
        <v>848177024.6099999</v>
      </c>
      <c r="C19" s="3">
        <v>0</v>
      </c>
      <c r="D19" s="3">
        <v>1859769787.9900002</v>
      </c>
      <c r="E19" s="5">
        <f t="shared" si="0"/>
        <v>0.45606560020887943</v>
      </c>
      <c r="F19" s="3">
        <v>53831025.299999915</v>
      </c>
      <c r="G19" s="3">
        <v>772582920.5999999</v>
      </c>
      <c r="H19" s="5">
        <f t="shared" si="1"/>
        <v>6.967669600849305E-2</v>
      </c>
      <c r="I19" s="5">
        <f t="shared" si="2"/>
        <v>0.15277779331872632</v>
      </c>
    </row>
    <row r="20" spans="1:9">
      <c r="A20" s="4">
        <v>42552</v>
      </c>
      <c r="B20" s="3">
        <v>1014677329.8600001</v>
      </c>
      <c r="C20" s="3">
        <v>0</v>
      </c>
      <c r="D20" s="3">
        <v>1866663611.5899999</v>
      </c>
      <c r="E20" s="5">
        <f t="shared" si="0"/>
        <v>0.54357803064244181</v>
      </c>
      <c r="F20" s="3">
        <v>93880316.540000126</v>
      </c>
      <c r="G20" s="3">
        <v>924720630.01000011</v>
      </c>
      <c r="H20" s="5">
        <f t="shared" si="1"/>
        <v>0.10152289620594372</v>
      </c>
      <c r="I20" s="5">
        <f t="shared" si="2"/>
        <v>0.18676784285405401</v>
      </c>
    </row>
    <row r="21" spans="1:9">
      <c r="A21" s="4">
        <v>42583</v>
      </c>
      <c r="B21" s="3">
        <v>1173956876.8099999</v>
      </c>
      <c r="C21" s="3">
        <v>0</v>
      </c>
      <c r="D21" s="3">
        <v>1869305681.3100004</v>
      </c>
      <c r="E21" s="5">
        <f t="shared" si="0"/>
        <v>0.62801760490413561</v>
      </c>
      <c r="F21" s="3">
        <v>97731454.559999987</v>
      </c>
      <c r="G21" s="3">
        <v>1070289690.9499999</v>
      </c>
      <c r="H21" s="5">
        <f t="shared" si="1"/>
        <v>9.1313085967643551E-2</v>
      </c>
      <c r="I21" s="5">
        <f t="shared" si="2"/>
        <v>0.14539892712336008</v>
      </c>
    </row>
    <row r="22" spans="1:9">
      <c r="A22" s="4">
        <v>42614</v>
      </c>
      <c r="B22" s="3">
        <v>1340834105.3399999</v>
      </c>
      <c r="C22" s="3">
        <v>0</v>
      </c>
      <c r="D22" s="3">
        <v>1877751045.3800001</v>
      </c>
      <c r="E22" s="5">
        <f t="shared" si="0"/>
        <v>0.71406383111274241</v>
      </c>
      <c r="F22" s="3">
        <v>127926946.70999984</v>
      </c>
      <c r="G22" s="3">
        <v>1222885780.7199998</v>
      </c>
      <c r="H22" s="5">
        <f t="shared" si="1"/>
        <v>0.10461070749770282</v>
      </c>
      <c r="I22" s="5">
        <f t="shared" si="2"/>
        <v>0.14650049889053407</v>
      </c>
    </row>
    <row r="23" spans="1:9">
      <c r="A23" s="4">
        <v>42644</v>
      </c>
      <c r="B23" s="3">
        <v>1490095120.48</v>
      </c>
      <c r="C23" s="3">
        <v>0</v>
      </c>
      <c r="D23" s="3">
        <v>1883891865.21</v>
      </c>
      <c r="E23" s="5">
        <f t="shared" si="0"/>
        <v>0.79096637551110027</v>
      </c>
      <c r="F23" s="3">
        <v>148614414.63999987</v>
      </c>
      <c r="G23" s="3">
        <v>1359198216.8399999</v>
      </c>
      <c r="H23" s="5">
        <f t="shared" si="1"/>
        <v>0.10933976575213109</v>
      </c>
      <c r="I23" s="5">
        <f t="shared" si="2"/>
        <v>0.13823566859144776</v>
      </c>
    </row>
    <row r="24" spans="1:9">
      <c r="A24" s="4">
        <v>42675</v>
      </c>
      <c r="B24" s="3">
        <v>1645880582.55</v>
      </c>
      <c r="C24" s="3">
        <v>8557485.8200000003</v>
      </c>
      <c r="D24" s="3">
        <v>1891989623.8000002</v>
      </c>
      <c r="E24" s="5">
        <f t="shared" si="0"/>
        <v>0.86539750331267107</v>
      </c>
      <c r="F24" s="3">
        <v>156364554.75999999</v>
      </c>
      <c r="G24" s="3">
        <v>1501596913.1199999</v>
      </c>
      <c r="H24" s="5">
        <f t="shared" si="1"/>
        <v>0.1041321764807758</v>
      </c>
      <c r="I24" s="5">
        <f t="shared" si="2"/>
        <v>0.12032872302284942</v>
      </c>
    </row>
    <row r="25" spans="1:9">
      <c r="A25" s="4">
        <v>42705</v>
      </c>
      <c r="B25" s="3">
        <v>1775297826.5300004</v>
      </c>
      <c r="C25" s="3">
        <v>3495328.6900000013</v>
      </c>
      <c r="D25" s="3">
        <v>1904481106.9300001</v>
      </c>
      <c r="E25" s="5">
        <f t="shared" si="0"/>
        <v>0.93033346006573103</v>
      </c>
      <c r="F25" s="3">
        <v>157253628.74000049</v>
      </c>
      <c r="G25" s="3">
        <v>1618050774.8100004</v>
      </c>
      <c r="H25" s="5">
        <f t="shared" si="1"/>
        <v>9.7187079162250639E-2</v>
      </c>
      <c r="I25" s="5">
        <f t="shared" si="2"/>
        <v>0.10446477884970842</v>
      </c>
    </row>
    <row r="26" spans="1:9">
      <c r="A26" s="4">
        <v>42736</v>
      </c>
      <c r="B26" s="3">
        <v>139481254.40999997</v>
      </c>
      <c r="C26" s="3">
        <v>3203933.1299999971</v>
      </c>
      <c r="D26" s="3">
        <v>1903308292.4399998</v>
      </c>
      <c r="E26" s="5">
        <f t="shared" si="0"/>
        <v>7.1600235138625609E-2</v>
      </c>
      <c r="F26" s="3">
        <v>15377388.009999964</v>
      </c>
      <c r="G26" s="3">
        <v>126035446.43999997</v>
      </c>
      <c r="H26" s="5">
        <f t="shared" si="1"/>
        <v>0.12200843845402233</v>
      </c>
      <c r="I26" s="5">
        <f t="shared" si="2"/>
        <v>1.7040228739165608</v>
      </c>
    </row>
    <row r="27" spans="1:9">
      <c r="A27" s="4">
        <v>42767</v>
      </c>
      <c r="B27" s="3">
        <v>276372817.92000002</v>
      </c>
      <c r="C27" s="3">
        <v>7357883.9599999934</v>
      </c>
      <c r="D27" s="3">
        <v>1910261681.01</v>
      </c>
      <c r="E27" s="5">
        <f t="shared" si="0"/>
        <v>0.14082622115822663</v>
      </c>
      <c r="F27" s="3">
        <v>22437034.150000006</v>
      </c>
      <c r="G27" s="3">
        <v>249332168.60000002</v>
      </c>
      <c r="H27" s="5">
        <f t="shared" si="1"/>
        <v>8.9988525251209817E-2</v>
      </c>
      <c r="I27" s="5">
        <f t="shared" si="2"/>
        <v>0.6390040470524474</v>
      </c>
    </row>
    <row r="28" spans="1:9">
      <c r="A28" s="4">
        <v>42795</v>
      </c>
      <c r="B28" s="3">
        <v>403046358.50000012</v>
      </c>
      <c r="C28" s="3">
        <v>8845053.8999999985</v>
      </c>
      <c r="D28" s="3">
        <v>1915947022.4400003</v>
      </c>
      <c r="E28" s="5">
        <f t="shared" si="0"/>
        <v>0.20574749718182508</v>
      </c>
      <c r="F28" s="3">
        <v>20790914.99000017</v>
      </c>
      <c r="G28" s="3">
        <v>364087807.29000014</v>
      </c>
      <c r="H28" s="5">
        <f t="shared" si="1"/>
        <v>5.7104123164003581E-2</v>
      </c>
      <c r="I28" s="5">
        <f t="shared" si="2"/>
        <v>0.2775446795036296</v>
      </c>
    </row>
    <row r="29" spans="1:9">
      <c r="A29" s="4">
        <v>42826</v>
      </c>
      <c r="B29" s="3">
        <v>542809463.4000001</v>
      </c>
      <c r="C29" s="3">
        <v>11157722.769999996</v>
      </c>
      <c r="D29" s="3">
        <v>1923831443.6799998</v>
      </c>
      <c r="E29" s="5">
        <f t="shared" si="0"/>
        <v>0.27635047882003133</v>
      </c>
      <c r="F29" s="3">
        <v>16724077.080000049</v>
      </c>
      <c r="G29" s="3">
        <v>490825826.06000006</v>
      </c>
      <c r="H29" s="5">
        <f t="shared" si="1"/>
        <v>3.4073343724084409E-2</v>
      </c>
      <c r="I29" s="5">
        <f t="shared" si="2"/>
        <v>0.12329757440468959</v>
      </c>
    </row>
    <row r="30" spans="1:9">
      <c r="A30" s="4">
        <v>42856</v>
      </c>
      <c r="B30" s="3">
        <v>686903122.18000007</v>
      </c>
      <c r="C30" s="3">
        <v>13437478.639999978</v>
      </c>
      <c r="D30" s="3">
        <v>1933014601.4000001</v>
      </c>
      <c r="E30" s="5">
        <f t="shared" si="0"/>
        <v>0.34840173636155547</v>
      </c>
      <c r="F30" s="3">
        <v>25358713.499999974</v>
      </c>
      <c r="G30" s="3">
        <v>621799531.72000003</v>
      </c>
      <c r="H30" s="5">
        <f t="shared" si="1"/>
        <v>4.0782779989964921E-2</v>
      </c>
      <c r="I30" s="5">
        <f t="shared" si="2"/>
        <v>0.11705676445780513</v>
      </c>
    </row>
    <row r="31" spans="1:9">
      <c r="A31" s="4">
        <v>42887</v>
      </c>
      <c r="B31" s="3">
        <v>828569377.16000009</v>
      </c>
      <c r="C31" s="3">
        <v>12650982.510000005</v>
      </c>
      <c r="D31" s="3">
        <v>1945480662.8500001</v>
      </c>
      <c r="E31" s="5">
        <f t="shared" si="0"/>
        <v>0.4193916753995045</v>
      </c>
      <c r="F31" s="3">
        <v>28505819.2000001</v>
      </c>
      <c r="G31" s="3">
        <v>751857505.3900001</v>
      </c>
      <c r="H31" s="5">
        <f t="shared" si="1"/>
        <v>3.7913858670884308E-2</v>
      </c>
      <c r="I31" s="5">
        <f t="shared" si="2"/>
        <v>9.0402029641547588E-2</v>
      </c>
    </row>
    <row r="32" spans="1:9">
      <c r="A32" s="4">
        <v>42917</v>
      </c>
      <c r="B32" s="3">
        <v>982364408.05999994</v>
      </c>
      <c r="C32" s="3">
        <v>12242046.62000002</v>
      </c>
      <c r="D32" s="3">
        <v>1963850419.9599998</v>
      </c>
      <c r="E32" s="5">
        <f t="shared" si="0"/>
        <v>0.49398994525242895</v>
      </c>
      <c r="F32" s="3">
        <v>30310031.120000079</v>
      </c>
      <c r="G32" s="3">
        <v>893460052.89999998</v>
      </c>
      <c r="H32" s="5">
        <f t="shared" si="1"/>
        <v>3.392432713876746E-2</v>
      </c>
      <c r="I32" s="5">
        <f t="shared" si="2"/>
        <v>6.867412477683553E-2</v>
      </c>
    </row>
    <row r="33" spans="1:9">
      <c r="A33" s="4">
        <v>42948</v>
      </c>
      <c r="B33" s="3">
        <v>1149164416.6300001</v>
      </c>
      <c r="C33" s="3">
        <v>11937703.099999994</v>
      </c>
      <c r="D33" s="3">
        <v>1990078372.7400002</v>
      </c>
      <c r="E33" s="5">
        <f t="shared" si="0"/>
        <v>0.57144820480825187</v>
      </c>
      <c r="F33" s="3">
        <v>43424566.860000148</v>
      </c>
      <c r="G33" s="3">
        <v>1047541238.0700002</v>
      </c>
      <c r="H33" s="5">
        <f t="shared" si="1"/>
        <v>4.1453801799732466E-2</v>
      </c>
      <c r="I33" s="5">
        <f t="shared" si="2"/>
        <v>7.2541660733088126E-2</v>
      </c>
    </row>
    <row r="34" spans="1:9">
      <c r="A34" s="4">
        <v>42979</v>
      </c>
      <c r="B34" s="3">
        <v>1310700300.6499999</v>
      </c>
      <c r="C34" s="3">
        <v>11534787.999999993</v>
      </c>
      <c r="D34" s="3">
        <v>2009849130.8199997</v>
      </c>
      <c r="E34" s="5">
        <f t="shared" si="0"/>
        <v>0.64639951960968955</v>
      </c>
      <c r="F34" s="3">
        <v>60431794.909999758</v>
      </c>
      <c r="G34" s="3">
        <v>1195914094.2099998</v>
      </c>
      <c r="H34" s="5">
        <f t="shared" si="1"/>
        <v>5.0531886196993073E-2</v>
      </c>
      <c r="I34" s="5">
        <f t="shared" si="2"/>
        <v>7.8174386991353817E-2</v>
      </c>
    </row>
    <row r="35" spans="1:9">
      <c r="A35" s="4">
        <v>43009</v>
      </c>
      <c r="B35" s="3">
        <v>1460652316.01</v>
      </c>
      <c r="C35" s="3">
        <v>11310737.549999997</v>
      </c>
      <c r="D35" s="3">
        <v>2021073071.6300001</v>
      </c>
      <c r="E35" s="5">
        <f t="shared" si="0"/>
        <v>0.71711488258616141</v>
      </c>
      <c r="F35" s="3">
        <v>70092042.20999983</v>
      </c>
      <c r="G35" s="3">
        <v>1333199033.24</v>
      </c>
      <c r="H35" s="5">
        <f t="shared" si="1"/>
        <v>5.2574327210288332E-2</v>
      </c>
      <c r="I35" s="5">
        <f t="shared" si="2"/>
        <v>7.3313674680251142E-2</v>
      </c>
    </row>
    <row r="36" spans="1:9">
      <c r="A36" s="4">
        <v>43040</v>
      </c>
      <c r="B36" s="3">
        <v>1612791431.4300003</v>
      </c>
      <c r="C36" s="3">
        <v>11025443.879999995</v>
      </c>
      <c r="D36" s="3">
        <v>2039141093.3299999</v>
      </c>
      <c r="E36" s="5">
        <f t="shared" si="0"/>
        <v>0.78551013109850654</v>
      </c>
      <c r="F36" s="3">
        <v>70898949.800000459</v>
      </c>
      <c r="G36" s="3">
        <v>1473110674.1300004</v>
      </c>
      <c r="H36" s="5">
        <f t="shared" si="1"/>
        <v>4.8128732650635664E-2</v>
      </c>
      <c r="I36" s="5">
        <f t="shared" si="2"/>
        <v>6.1270670797497456E-2</v>
      </c>
    </row>
    <row r="37" spans="1:9">
      <c r="A37" s="4">
        <v>43070</v>
      </c>
      <c r="B37" s="3">
        <v>1762501105.55</v>
      </c>
      <c r="C37" s="3">
        <v>10749782.290000021</v>
      </c>
      <c r="D37" s="3">
        <v>2059440914.8200002</v>
      </c>
      <c r="E37" s="5">
        <f t="shared" si="0"/>
        <v>0.85059557215464332</v>
      </c>
      <c r="F37" s="3">
        <v>63754384.730000123</v>
      </c>
      <c r="G37" s="3">
        <v>1610949559.1700001</v>
      </c>
      <c r="H37" s="5">
        <f t="shared" si="1"/>
        <v>3.9575655467976235E-2</v>
      </c>
      <c r="I37" s="5">
        <f t="shared" si="2"/>
        <v>4.6526994453694556E-2</v>
      </c>
    </row>
    <row r="38" spans="1:9">
      <c r="A38" s="4">
        <v>43101</v>
      </c>
      <c r="B38" s="3">
        <v>130469170.17</v>
      </c>
      <c r="C38" s="3">
        <v>-275031</v>
      </c>
      <c r="D38" s="3">
        <v>2064194044.0300002</v>
      </c>
      <c r="E38" s="5">
        <f t="shared" si="0"/>
        <v>6.3339103970450089E-2</v>
      </c>
      <c r="F38" s="3">
        <v>42543013.43999999</v>
      </c>
      <c r="G38" s="3">
        <v>119171052.2</v>
      </c>
      <c r="H38" s="5">
        <f t="shared" si="1"/>
        <v>0.3569911707131842</v>
      </c>
      <c r="I38" s="5">
        <f t="shared" si="2"/>
        <v>5.6361891522768159</v>
      </c>
    </row>
    <row r="39" spans="1:9">
      <c r="A39" s="4">
        <v>43132</v>
      </c>
      <c r="B39" s="3">
        <v>258965857.21000004</v>
      </c>
      <c r="C39" s="3">
        <v>-500948.38</v>
      </c>
      <c r="D39" s="3">
        <v>2068569954.7499998</v>
      </c>
      <c r="E39" s="5">
        <f t="shared" si="0"/>
        <v>0.12543293737501776</v>
      </c>
      <c r="F39" s="3">
        <v>34213092.240000054</v>
      </c>
      <c r="G39" s="3">
        <v>236443250.86000004</v>
      </c>
      <c r="H39" s="5">
        <f t="shared" si="1"/>
        <v>0.14469895890687912</v>
      </c>
      <c r="I39" s="5">
        <f t="shared" si="2"/>
        <v>1.153596191997482</v>
      </c>
    </row>
    <row r="40" spans="1:9">
      <c r="A40" s="4">
        <v>43160</v>
      </c>
      <c r="B40" s="3">
        <v>402610497.02000004</v>
      </c>
      <c r="C40" s="3">
        <v>-763549.83</v>
      </c>
      <c r="D40" s="3">
        <v>2072720485.6699998</v>
      </c>
      <c r="E40" s="5">
        <f t="shared" si="0"/>
        <v>0.19461092300615282</v>
      </c>
      <c r="F40" s="3">
        <v>-61398730.919999979</v>
      </c>
      <c r="G40" s="3">
        <v>367856288.94000006</v>
      </c>
      <c r="H40" s="5">
        <f t="shared" si="1"/>
        <v>-0.16690955888486805</v>
      </c>
      <c r="I40" s="5">
        <f t="shared" si="2"/>
        <v>-0.85765771163621196</v>
      </c>
    </row>
    <row r="41" spans="1:9">
      <c r="A41" s="4">
        <v>43191</v>
      </c>
      <c r="B41" s="3">
        <v>556127687.72000003</v>
      </c>
      <c r="C41" s="3">
        <v>-1002271.76</v>
      </c>
      <c r="D41" s="3">
        <v>2088037640.72</v>
      </c>
      <c r="E41" s="5">
        <f t="shared" si="0"/>
        <v>0.26681988323155403</v>
      </c>
      <c r="F41" s="3">
        <v>-54433970.639999971</v>
      </c>
      <c r="G41" s="3">
        <v>509114568.11000001</v>
      </c>
      <c r="H41" s="5">
        <f t="shared" si="1"/>
        <v>-0.10691890205003697</v>
      </c>
      <c r="I41" s="5">
        <f t="shared" si="2"/>
        <v>-0.40071564665684845</v>
      </c>
    </row>
    <row r="42" spans="1:9">
      <c r="A42" s="4">
        <v>43221</v>
      </c>
      <c r="B42" s="3">
        <v>704802488.83999991</v>
      </c>
      <c r="C42" s="3">
        <v>-1240205.1599999999</v>
      </c>
      <c r="D42" s="3">
        <v>2104541807.6999998</v>
      </c>
      <c r="E42" s="5">
        <f t="shared" si="0"/>
        <v>0.33548523075985648</v>
      </c>
      <c r="F42" s="3">
        <v>-96813537.870000124</v>
      </c>
      <c r="G42" s="3">
        <v>645696609.99999988</v>
      </c>
      <c r="H42" s="5">
        <f t="shared" si="1"/>
        <v>-0.149936574500523</v>
      </c>
      <c r="I42" s="5">
        <f t="shared" si="2"/>
        <v>-0.44692451635180636</v>
      </c>
    </row>
    <row r="43" spans="1:9">
      <c r="A43" s="4">
        <v>43252</v>
      </c>
      <c r="B43" s="3">
        <v>840324826.87</v>
      </c>
      <c r="C43" s="3">
        <v>-1499403.68</v>
      </c>
      <c r="D43" s="3">
        <v>2107029027.4399998</v>
      </c>
      <c r="E43" s="5">
        <f t="shared" si="0"/>
        <v>0.39953138736432142</v>
      </c>
      <c r="F43" s="3">
        <v>-186381662.74000001</v>
      </c>
      <c r="G43" s="3">
        <v>768829476.71000004</v>
      </c>
      <c r="H43" s="5">
        <f t="shared" si="1"/>
        <v>-0.24242262866607359</v>
      </c>
      <c r="I43" s="5">
        <f t="shared" si="2"/>
        <v>-0.60676741886367791</v>
      </c>
    </row>
    <row r="44" spans="1:9">
      <c r="A44" s="4">
        <v>43282</v>
      </c>
      <c r="B44" s="3">
        <v>997727760.24000001</v>
      </c>
      <c r="C44" s="3">
        <v>-837554.31</v>
      </c>
      <c r="D44" s="3">
        <v>2115787954.03</v>
      </c>
      <c r="E44" s="5">
        <f t="shared" si="0"/>
        <v>0.47195906973948165</v>
      </c>
      <c r="F44" s="3">
        <v>-200666178.85000014</v>
      </c>
      <c r="G44" s="3">
        <v>912951821.79999995</v>
      </c>
      <c r="H44" s="5">
        <f t="shared" si="1"/>
        <v>-0.21979930819828083</v>
      </c>
      <c r="I44" s="5">
        <f t="shared" si="2"/>
        <v>-0.46571688582996962</v>
      </c>
    </row>
    <row r="45" spans="1:9">
      <c r="A45" s="4">
        <v>43313</v>
      </c>
      <c r="B45" s="3">
        <v>1152907422.51</v>
      </c>
      <c r="C45" s="3">
        <v>-695702.66</v>
      </c>
      <c r="D45" s="3">
        <v>2130775137.2499998</v>
      </c>
      <c r="E45" s="5">
        <f t="shared" si="0"/>
        <v>0.54140068794816709</v>
      </c>
      <c r="F45" s="3">
        <v>-236966852.33000013</v>
      </c>
      <c r="G45" s="3">
        <v>1055341449.02</v>
      </c>
      <c r="H45" s="5">
        <f t="shared" si="1"/>
        <v>-0.224540458019582</v>
      </c>
      <c r="I45" s="5">
        <f t="shared" si="2"/>
        <v>-0.41473988308097454</v>
      </c>
    </row>
    <row r="46" spans="1:9">
      <c r="A46" s="4">
        <v>43344</v>
      </c>
      <c r="B46" s="3">
        <v>1318248906.25</v>
      </c>
      <c r="C46" s="3">
        <v>-905424.64</v>
      </c>
      <c r="D46" s="3">
        <v>2085354273.28</v>
      </c>
      <c r="E46" s="5">
        <f t="shared" si="0"/>
        <v>0.63258044342515307</v>
      </c>
      <c r="F46" s="3">
        <v>-205944207.01000002</v>
      </c>
      <c r="G46" s="3">
        <v>1207392543.8299999</v>
      </c>
      <c r="H46" s="5">
        <f t="shared" si="1"/>
        <v>-0.17056938777898967</v>
      </c>
      <c r="I46" s="5">
        <f t="shared" si="2"/>
        <v>-0.26964062761003049</v>
      </c>
    </row>
    <row r="47" spans="1:9">
      <c r="A47" s="4">
        <v>43374</v>
      </c>
      <c r="B47" s="3">
        <v>1488269096.0400002</v>
      </c>
      <c r="C47" s="3">
        <v>-1157101.4000000001</v>
      </c>
      <c r="D47" s="3">
        <v>2093975874.2199998</v>
      </c>
      <c r="E47" s="5">
        <f t="shared" si="0"/>
        <v>0.71129100185779714</v>
      </c>
      <c r="F47" s="3">
        <v>-233806566.7799997</v>
      </c>
      <c r="G47" s="3">
        <v>1362851902.2500002</v>
      </c>
      <c r="H47" s="5">
        <f t="shared" si="1"/>
        <v>-0.17155684076457373</v>
      </c>
      <c r="I47" s="5">
        <f t="shared" si="2"/>
        <v>-0.24119079296165727</v>
      </c>
    </row>
    <row r="48" spans="1:9">
      <c r="A48" s="4">
        <v>43405</v>
      </c>
      <c r="B48" s="3">
        <v>1641681853.4700005</v>
      </c>
      <c r="C48" s="3">
        <v>-1360880.96</v>
      </c>
      <c r="D48" s="3">
        <v>2099615226.7599995</v>
      </c>
      <c r="E48" s="5">
        <f t="shared" si="0"/>
        <v>0.78254468413502876</v>
      </c>
      <c r="F48" s="3">
        <v>-281529840.76999927</v>
      </c>
      <c r="G48" s="3">
        <v>1503005040.1100006</v>
      </c>
      <c r="H48" s="5">
        <f t="shared" si="1"/>
        <v>-0.18731130851656685</v>
      </c>
      <c r="I48" s="5">
        <f t="shared" si="2"/>
        <v>-0.23936180554802175</v>
      </c>
    </row>
    <row r="49" spans="1:9">
      <c r="A49" s="4">
        <v>43435</v>
      </c>
      <c r="B49" s="3">
        <v>1791101253.9499998</v>
      </c>
      <c r="C49" s="3">
        <v>-1580777.08</v>
      </c>
      <c r="D49" s="3">
        <v>2105937588.6199999</v>
      </c>
      <c r="E49" s="5">
        <f t="shared" si="0"/>
        <v>0.8512512624862385</v>
      </c>
      <c r="F49" s="3">
        <v>-183092323.24000022</v>
      </c>
      <c r="G49" s="3">
        <v>1639383728.0999999</v>
      </c>
      <c r="H49" s="5">
        <f t="shared" si="1"/>
        <v>-0.1116836284889805</v>
      </c>
      <c r="I49" s="5">
        <f t="shared" si="2"/>
        <v>-0.13119936898864334</v>
      </c>
    </row>
    <row r="50" spans="1:9" s="14" customFormat="1">
      <c r="A50" s="17">
        <v>43466</v>
      </c>
      <c r="B50" s="16">
        <v>125435714.63</v>
      </c>
      <c r="C50" s="16">
        <v>-230852.47</v>
      </c>
      <c r="D50" s="16">
        <v>2132687562.1800001</v>
      </c>
      <c r="E50" s="18">
        <f t="shared" si="0"/>
        <v>5.8924039943078009E-2</v>
      </c>
      <c r="F50" s="16">
        <v>-1028712.28</v>
      </c>
      <c r="G50" s="16">
        <v>108444688.77</v>
      </c>
      <c r="H50" s="18">
        <f t="shared" si="1"/>
        <v>-9.4860549803577072E-3</v>
      </c>
      <c r="I50" s="18">
        <f t="shared" si="2"/>
        <v>-0.1609878580885061</v>
      </c>
    </row>
    <row r="51" spans="1:9" s="14" customFormat="1">
      <c r="A51" s="17">
        <v>43497</v>
      </c>
      <c r="B51" s="16">
        <v>270827605.35000002</v>
      </c>
      <c r="C51" s="16">
        <v>-447538.04</v>
      </c>
      <c r="D51" s="16">
        <v>2146639903.4100001</v>
      </c>
      <c r="E51" s="18">
        <f t="shared" si="0"/>
        <v>0.12637198393595106</v>
      </c>
      <c r="F51" s="16">
        <v>18293455.43</v>
      </c>
      <c r="G51" s="16">
        <v>237108167.03999999</v>
      </c>
      <c r="H51" s="18">
        <f t="shared" si="1"/>
        <v>7.7152363237297961E-2</v>
      </c>
      <c r="I51" s="18">
        <f t="shared" si="2"/>
        <v>0.61051793945405641</v>
      </c>
    </row>
    <row r="52" spans="1:9" s="14" customFormat="1">
      <c r="A52" s="17">
        <v>43525</v>
      </c>
      <c r="B52" s="16">
        <v>436950329.80000001</v>
      </c>
      <c r="C52" s="16">
        <v>-650377.85</v>
      </c>
      <c r="D52" s="16">
        <v>2151337331.75</v>
      </c>
      <c r="E52" s="18">
        <f t="shared" si="0"/>
        <v>0.2034086896516758</v>
      </c>
      <c r="F52" s="16">
        <v>46329795.810000002</v>
      </c>
      <c r="G52" s="16">
        <v>393140567.05000001</v>
      </c>
      <c r="H52" s="18">
        <f t="shared" si="1"/>
        <v>0.11784537056972737</v>
      </c>
      <c r="I52" s="18">
        <f t="shared" si="2"/>
        <v>0.57935268533281414</v>
      </c>
    </row>
    <row r="53" spans="1:9" s="14" customFormat="1">
      <c r="A53" s="17">
        <v>43556</v>
      </c>
      <c r="B53" s="16">
        <v>597980365.74000001</v>
      </c>
      <c r="C53" s="16">
        <v>-866459.17</v>
      </c>
      <c r="D53" s="16">
        <v>2161932127.1599998</v>
      </c>
      <c r="E53" s="18">
        <f t="shared" si="0"/>
        <v>0.27699612646797983</v>
      </c>
      <c r="F53" s="16">
        <v>62963564.670000002</v>
      </c>
      <c r="G53" s="16">
        <v>542790471.16999996</v>
      </c>
      <c r="H53" s="18">
        <f t="shared" si="1"/>
        <v>0.11599976052320941</v>
      </c>
      <c r="I53" s="18">
        <f t="shared" si="2"/>
        <v>0.41877755477067563</v>
      </c>
    </row>
    <row r="54" spans="1:9" s="14" customFormat="1">
      <c r="A54" s="17">
        <v>43586</v>
      </c>
      <c r="B54" s="16">
        <v>764366852.53999996</v>
      </c>
      <c r="C54" s="16">
        <v>-1086747.98</v>
      </c>
      <c r="D54" s="16">
        <v>2174455826.4899998</v>
      </c>
      <c r="E54" s="18">
        <f t="shared" si="0"/>
        <v>0.35202076362967233</v>
      </c>
      <c r="F54" s="16">
        <v>28140551.399999999</v>
      </c>
      <c r="G54" s="16">
        <v>698346177.94000006</v>
      </c>
      <c r="H54" s="18">
        <f t="shared" si="1"/>
        <v>4.0295991141542059E-2</v>
      </c>
      <c r="I54" s="18">
        <f t="shared" si="2"/>
        <v>0.11447049522321261</v>
      </c>
    </row>
    <row r="55" spans="1:9" s="14" customFormat="1">
      <c r="A55" s="17">
        <v>43617</v>
      </c>
      <c r="B55" s="16">
        <v>929704165.94000006</v>
      </c>
      <c r="C55" s="16">
        <v>-1200808.48</v>
      </c>
      <c r="D55" s="16">
        <v>2183777970.1300001</v>
      </c>
      <c r="E55" s="18">
        <f t="shared" si="0"/>
        <v>0.42628187808148982</v>
      </c>
      <c r="F55" s="16">
        <v>81839796.060000002</v>
      </c>
      <c r="G55" s="16">
        <v>852651672.03999996</v>
      </c>
      <c r="H55" s="18">
        <f t="shared" si="1"/>
        <v>9.5982684070970423E-2</v>
      </c>
      <c r="I55" s="18">
        <f t="shared" si="2"/>
        <v>0.22516247817746071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1A5CE-CF44-467C-84F7-4C691E9542DD}">
  <dimension ref="A1:H55"/>
  <sheetViews>
    <sheetView workbookViewId="0">
      <pane xSplit="1" ySplit="1" topLeftCell="B26" activePane="bottomRight" state="frozen"/>
      <selection pane="bottomRight" activeCell="K39" sqref="K39"/>
      <selection pane="bottomLeft" activeCell="A2" sqref="A2"/>
      <selection pane="topRight" activeCell="B1" sqref="B1"/>
    </sheetView>
  </sheetViews>
  <sheetFormatPr defaultRowHeight="15"/>
  <cols>
    <col min="1" max="1" width="11.42578125" style="1" bestFit="1" customWidth="1"/>
    <col min="2" max="5" width="22.85546875" style="1" bestFit="1" customWidth="1"/>
    <col min="6" max="6" width="34.5703125" style="1" bestFit="1" customWidth="1"/>
    <col min="7" max="8" width="22.85546875" style="1" bestFit="1" customWidth="1"/>
    <col min="9" max="16384" width="9.140625" style="2"/>
  </cols>
  <sheetData>
    <row r="1" spans="1:8">
      <c r="A1" s="3" t="s">
        <v>0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</row>
    <row r="2" spans="1:8">
      <c r="A2" s="4">
        <v>42005</v>
      </c>
      <c r="B2" s="3">
        <v>-16629524.319999997</v>
      </c>
      <c r="C2" s="3">
        <v>1617415.55</v>
      </c>
      <c r="D2" s="3">
        <v>1002919.0800000001</v>
      </c>
      <c r="E2" s="3">
        <v>-7435423.75</v>
      </c>
      <c r="F2" s="3">
        <v>0</v>
      </c>
      <c r="G2" s="3">
        <v>4129615.25</v>
      </c>
      <c r="H2" s="3">
        <f>B2-C2-D2-E2-F2+G2</f>
        <v>-7684819.9499999955</v>
      </c>
    </row>
    <row r="3" spans="1:8">
      <c r="A3" s="4">
        <v>42036</v>
      </c>
      <c r="B3" s="3">
        <v>-23322696.539999988</v>
      </c>
      <c r="C3" s="3">
        <v>904558.63</v>
      </c>
      <c r="D3" s="3">
        <v>1992015.74</v>
      </c>
      <c r="E3" s="3">
        <v>-26742514.220000003</v>
      </c>
      <c r="F3" s="3">
        <v>0</v>
      </c>
      <c r="G3" s="3">
        <v>8269421.1399999987</v>
      </c>
      <c r="H3" s="3">
        <f t="shared" ref="H3:H55" si="0">B3-C3-D3-E3-F3+G3</f>
        <v>8792664.450000016</v>
      </c>
    </row>
    <row r="4" spans="1:8">
      <c r="A4" s="4">
        <v>42064</v>
      </c>
      <c r="B4" s="3">
        <v>-38062820.190000013</v>
      </c>
      <c r="C4" s="3">
        <v>20223317.199999999</v>
      </c>
      <c r="D4" s="3">
        <v>2933570.98</v>
      </c>
      <c r="E4" s="3">
        <v>-50117618.789999999</v>
      </c>
      <c r="F4" s="3">
        <v>704754.17</v>
      </c>
      <c r="G4" s="3">
        <v>12410660.58</v>
      </c>
      <c r="H4" s="3">
        <f t="shared" si="0"/>
        <v>603816.82999998704</v>
      </c>
    </row>
    <row r="5" spans="1:8">
      <c r="A5" s="4">
        <v>42095</v>
      </c>
      <c r="B5" s="3">
        <v>-17745024.180000085</v>
      </c>
      <c r="C5" s="3">
        <v>20976672.949999999</v>
      </c>
      <c r="D5" s="3">
        <v>13662667.4</v>
      </c>
      <c r="E5" s="3">
        <v>-58775505.18</v>
      </c>
      <c r="F5" s="3">
        <v>704754.17</v>
      </c>
      <c r="G5" s="3">
        <v>16550814.140000002</v>
      </c>
      <c r="H5" s="3">
        <f t="shared" si="0"/>
        <v>22237200.619999919</v>
      </c>
    </row>
    <row r="6" spans="1:8">
      <c r="A6" s="4">
        <v>42125</v>
      </c>
      <c r="B6" s="3">
        <v>-24817747.510000147</v>
      </c>
      <c r="C6" s="3">
        <v>21876727.380000003</v>
      </c>
      <c r="D6" s="3">
        <v>5049943.84</v>
      </c>
      <c r="E6" s="3">
        <v>-65401857.330000006</v>
      </c>
      <c r="F6" s="3">
        <v>704754.17</v>
      </c>
      <c r="G6" s="3">
        <v>20675225.389999989</v>
      </c>
      <c r="H6" s="3">
        <f t="shared" si="0"/>
        <v>33627909.819999844</v>
      </c>
    </row>
    <row r="7" spans="1:8">
      <c r="A7" s="4">
        <v>42156</v>
      </c>
      <c r="B7" s="3">
        <v>-23684730.070000105</v>
      </c>
      <c r="C7" s="3">
        <v>12979141.969999999</v>
      </c>
      <c r="D7" s="3">
        <v>6385774.2400000002</v>
      </c>
      <c r="E7" s="3">
        <v>-71188156.870000005</v>
      </c>
      <c r="F7" s="3">
        <v>-515630.73999999987</v>
      </c>
      <c r="G7" s="3">
        <v>24856608.249999993</v>
      </c>
      <c r="H7" s="3">
        <f t="shared" si="0"/>
        <v>53510749.579999894</v>
      </c>
    </row>
    <row r="8" spans="1:8">
      <c r="A8" s="4">
        <v>42186</v>
      </c>
      <c r="B8" s="3">
        <v>-14831677.699999932</v>
      </c>
      <c r="C8" s="3">
        <v>11177486.039999999</v>
      </c>
      <c r="D8" s="3">
        <v>7500016.1999999993</v>
      </c>
      <c r="E8" s="3">
        <v>-91931551.590000004</v>
      </c>
      <c r="F8" s="3">
        <v>-515630.73999999987</v>
      </c>
      <c r="G8" s="3">
        <v>29089221.259999994</v>
      </c>
      <c r="H8" s="3">
        <f t="shared" si="0"/>
        <v>88027223.650000066</v>
      </c>
    </row>
    <row r="9" spans="1:8">
      <c r="A9" s="4">
        <v>42217</v>
      </c>
      <c r="B9" s="3">
        <v>-7767111.8100000024</v>
      </c>
      <c r="C9" s="3">
        <v>10087386.710000001</v>
      </c>
      <c r="D9" s="3">
        <v>9025437.3800000008</v>
      </c>
      <c r="E9" s="3">
        <v>-110885583.26000001</v>
      </c>
      <c r="F9" s="3">
        <v>-515630.73999999987</v>
      </c>
      <c r="G9" s="3">
        <v>33322008.250000004</v>
      </c>
      <c r="H9" s="3">
        <f t="shared" si="0"/>
        <v>117843286.34999999</v>
      </c>
    </row>
    <row r="10" spans="1:8">
      <c r="A10" s="4">
        <v>42248</v>
      </c>
      <c r="B10" s="3">
        <v>14112117.439999921</v>
      </c>
      <c r="C10" s="3">
        <v>-756222.71000000089</v>
      </c>
      <c r="D10" s="3">
        <v>10375456.250000002</v>
      </c>
      <c r="E10" s="3">
        <v>-132520773.55999999</v>
      </c>
      <c r="F10" s="3">
        <v>-597224.65</v>
      </c>
      <c r="G10" s="3">
        <v>37563131.670000009</v>
      </c>
      <c r="H10" s="3">
        <f t="shared" si="0"/>
        <v>175174013.77999994</v>
      </c>
    </row>
    <row r="11" spans="1:8">
      <c r="A11" s="4">
        <v>42278</v>
      </c>
      <c r="B11" s="3">
        <v>35444867.980000302</v>
      </c>
      <c r="C11" s="3">
        <v>-3439515.7400000021</v>
      </c>
      <c r="D11" s="3">
        <v>16571438.51</v>
      </c>
      <c r="E11" s="3">
        <v>-140305330.97</v>
      </c>
      <c r="F11" s="3">
        <v>-597224.65</v>
      </c>
      <c r="G11" s="3">
        <v>41800056.960000031</v>
      </c>
      <c r="H11" s="3">
        <f t="shared" si="0"/>
        <v>205015557.79000035</v>
      </c>
    </row>
    <row r="12" spans="1:8">
      <c r="A12" s="4">
        <v>42309</v>
      </c>
      <c r="B12" s="3">
        <v>24322009.409999877</v>
      </c>
      <c r="C12" s="3">
        <v>1800109.5199999996</v>
      </c>
      <c r="D12" s="3">
        <v>21038561.910000004</v>
      </c>
      <c r="E12" s="3">
        <v>-148213970.59999999</v>
      </c>
      <c r="F12" s="3">
        <v>-597224.65</v>
      </c>
      <c r="G12" s="3">
        <v>46032375.379999988</v>
      </c>
      <c r="H12" s="3">
        <f t="shared" si="0"/>
        <v>196326908.60999987</v>
      </c>
    </row>
    <row r="13" spans="1:8">
      <c r="A13" s="4">
        <v>42339</v>
      </c>
      <c r="B13" s="3">
        <v>10011630.589999983</v>
      </c>
      <c r="C13" s="3">
        <v>-6382338.3500000015</v>
      </c>
      <c r="D13" s="3">
        <v>17699062.809999999</v>
      </c>
      <c r="E13" s="3">
        <v>-155895710.58000001</v>
      </c>
      <c r="F13" s="3">
        <v>-922131.8</v>
      </c>
      <c r="G13" s="3">
        <v>50291223.470000036</v>
      </c>
      <c r="H13" s="3">
        <f t="shared" si="0"/>
        <v>205803971.98000005</v>
      </c>
    </row>
    <row r="14" spans="1:8">
      <c r="A14" s="4">
        <v>42370</v>
      </c>
      <c r="B14" s="3">
        <v>-38498571.469999991</v>
      </c>
      <c r="C14" s="3">
        <v>-602392.73</v>
      </c>
      <c r="D14" s="3">
        <v>1679790</v>
      </c>
      <c r="E14" s="3">
        <v>-14520675.75</v>
      </c>
      <c r="F14" s="3">
        <v>0</v>
      </c>
      <c r="G14" s="3">
        <v>4272065.5199999996</v>
      </c>
      <c r="H14" s="3">
        <f t="shared" si="0"/>
        <v>-20783227.469999995</v>
      </c>
    </row>
    <row r="15" spans="1:8">
      <c r="A15" s="4">
        <v>42401</v>
      </c>
      <c r="B15" s="3">
        <v>-33287341.989999976</v>
      </c>
      <c r="C15" s="3">
        <v>595220.34</v>
      </c>
      <c r="D15" s="3">
        <v>3411015.21</v>
      </c>
      <c r="E15" s="3">
        <v>-20628628.919999998</v>
      </c>
      <c r="F15" s="3">
        <v>0</v>
      </c>
      <c r="G15" s="3">
        <v>8589243.410000002</v>
      </c>
      <c r="H15" s="3">
        <f t="shared" si="0"/>
        <v>-8075705.2099999767</v>
      </c>
    </row>
    <row r="16" spans="1:8">
      <c r="A16" s="4">
        <v>42430</v>
      </c>
      <c r="B16" s="3">
        <v>-6813496.9999998789</v>
      </c>
      <c r="C16" s="3">
        <v>3449948.85</v>
      </c>
      <c r="D16" s="3">
        <v>22693809.869999997</v>
      </c>
      <c r="E16" s="3">
        <v>-26457140.999999996</v>
      </c>
      <c r="F16" s="3">
        <v>0</v>
      </c>
      <c r="G16" s="3">
        <v>12909562.920000006</v>
      </c>
      <c r="H16" s="3">
        <f t="shared" si="0"/>
        <v>6409448.2000001259</v>
      </c>
    </row>
    <row r="17" spans="1:8">
      <c r="A17" s="4">
        <v>42461</v>
      </c>
      <c r="B17" s="3">
        <v>18519044.850000028</v>
      </c>
      <c r="C17" s="3">
        <v>2983385.37</v>
      </c>
      <c r="D17" s="3">
        <v>32789275.5</v>
      </c>
      <c r="E17" s="3">
        <v>-33264423.129999999</v>
      </c>
      <c r="F17" s="3">
        <v>-2326536.15</v>
      </c>
      <c r="G17" s="3">
        <v>17237495.810000002</v>
      </c>
      <c r="H17" s="3">
        <f t="shared" si="0"/>
        <v>35574839.070000023</v>
      </c>
    </row>
    <row r="18" spans="1:8">
      <c r="A18" s="4">
        <v>42491</v>
      </c>
      <c r="B18" s="3">
        <v>30940833.430000015</v>
      </c>
      <c r="C18" s="3">
        <v>4175911.6300000004</v>
      </c>
      <c r="D18" s="3">
        <v>35504002.909999996</v>
      </c>
      <c r="E18" s="3">
        <v>-49139511.660000004</v>
      </c>
      <c r="F18" s="3">
        <v>-2326536.15</v>
      </c>
      <c r="G18" s="3">
        <v>21564609.170000006</v>
      </c>
      <c r="H18" s="3">
        <f t="shared" si="0"/>
        <v>64291575.870000035</v>
      </c>
    </row>
    <row r="19" spans="1:8">
      <c r="A19" s="4">
        <v>42522</v>
      </c>
      <c r="B19" s="3">
        <v>25537827.249999914</v>
      </c>
      <c r="C19" s="3">
        <v>-11617388.150000002</v>
      </c>
      <c r="D19" s="3">
        <v>48675256.899999999</v>
      </c>
      <c r="E19" s="3">
        <v>-60494135.030000001</v>
      </c>
      <c r="F19" s="3">
        <v>-1984723.79</v>
      </c>
      <c r="G19" s="3">
        <v>25919152.250000007</v>
      </c>
      <c r="H19" s="3">
        <f t="shared" si="0"/>
        <v>76877969.569999933</v>
      </c>
    </row>
    <row r="20" spans="1:8">
      <c r="A20" s="4">
        <v>42552</v>
      </c>
      <c r="B20" s="3">
        <v>53114616.71000012</v>
      </c>
      <c r="C20" s="3">
        <v>-10565122.67</v>
      </c>
      <c r="D20" s="3">
        <v>46684291.57</v>
      </c>
      <c r="E20" s="3">
        <v>-68576287.049999997</v>
      </c>
      <c r="F20" s="3">
        <v>-1984723.79</v>
      </c>
      <c r="G20" s="3">
        <v>30289688.999999985</v>
      </c>
      <c r="H20" s="3">
        <f t="shared" si="0"/>
        <v>117846147.65000011</v>
      </c>
    </row>
    <row r="21" spans="1:8">
      <c r="A21" s="4">
        <v>42583</v>
      </c>
      <c r="B21" s="3">
        <v>52644206.989999995</v>
      </c>
      <c r="C21" s="3">
        <v>-10374116.120000001</v>
      </c>
      <c r="D21" s="3">
        <v>49230233.520000003</v>
      </c>
      <c r="E21" s="3">
        <v>-76628738.200000003</v>
      </c>
      <c r="F21" s="3">
        <v>-1984723.79</v>
      </c>
      <c r="G21" s="3">
        <v>34799101.869999982</v>
      </c>
      <c r="H21" s="3">
        <f t="shared" si="0"/>
        <v>127200653.44999999</v>
      </c>
    </row>
    <row r="22" spans="1:8">
      <c r="A22" s="4">
        <v>42614</v>
      </c>
      <c r="B22" s="3">
        <v>56591375.919999838</v>
      </c>
      <c r="C22" s="3">
        <v>-29786925.079999998</v>
      </c>
      <c r="D22" s="3">
        <v>52335192.859999999</v>
      </c>
      <c r="E22" s="3">
        <v>-83857785.790000007</v>
      </c>
      <c r="F22" s="3">
        <v>-2001716.26</v>
      </c>
      <c r="G22" s="3">
        <v>39163824.740000017</v>
      </c>
      <c r="H22" s="3">
        <f t="shared" si="0"/>
        <v>159066434.92999986</v>
      </c>
    </row>
    <row r="23" spans="1:8">
      <c r="A23" s="4">
        <v>42644</v>
      </c>
      <c r="B23" s="3">
        <v>75349840.959999874</v>
      </c>
      <c r="C23" s="3">
        <v>-29440787.530000001</v>
      </c>
      <c r="D23" s="3">
        <v>56425583.010000005</v>
      </c>
      <c r="E23" s="3">
        <v>-88086171.229999989</v>
      </c>
      <c r="F23" s="3">
        <v>-2001716.26</v>
      </c>
      <c r="G23" s="3">
        <v>43521698.760000035</v>
      </c>
      <c r="H23" s="3">
        <f t="shared" si="0"/>
        <v>181974631.7299999</v>
      </c>
    </row>
    <row r="24" spans="1:8">
      <c r="A24" s="4">
        <v>42675</v>
      </c>
      <c r="B24" s="3">
        <v>73754095.319999978</v>
      </c>
      <c r="C24" s="3">
        <v>-25885670.870000001</v>
      </c>
      <c r="D24" s="3">
        <v>49103370.25</v>
      </c>
      <c r="E24" s="3">
        <v>-94262828.840000004</v>
      </c>
      <c r="F24" s="3">
        <v>-2001716.26</v>
      </c>
      <c r="G24" s="3">
        <v>48069229.510000013</v>
      </c>
      <c r="H24" s="3">
        <f t="shared" si="0"/>
        <v>194870170.54999998</v>
      </c>
    </row>
    <row r="25" spans="1:8">
      <c r="A25" s="4">
        <v>42705</v>
      </c>
      <c r="B25" s="3">
        <v>34805809.620000482</v>
      </c>
      <c r="C25" s="3">
        <v>-68222876.340000004</v>
      </c>
      <c r="D25" s="3">
        <v>58021332.219999999</v>
      </c>
      <c r="E25" s="3">
        <v>-101736147.74000001</v>
      </c>
      <c r="F25" s="3">
        <v>36069.060000000056</v>
      </c>
      <c r="G25" s="3">
        <v>52705807.140000038</v>
      </c>
      <c r="H25" s="3">
        <f t="shared" si="0"/>
        <v>199413239.56000054</v>
      </c>
    </row>
    <row r="26" spans="1:8">
      <c r="A26" s="4">
        <v>42736</v>
      </c>
      <c r="B26" s="3">
        <v>15262954.609999968</v>
      </c>
      <c r="C26" s="3">
        <v>-1939712.6</v>
      </c>
      <c r="D26" s="3">
        <v>9538877.0900000017</v>
      </c>
      <c r="E26" s="3">
        <v>-6177589.6699999999</v>
      </c>
      <c r="F26" s="3">
        <v>0</v>
      </c>
      <c r="G26" s="3">
        <v>4661428.509999997</v>
      </c>
      <c r="H26" s="3">
        <f t="shared" si="0"/>
        <v>18502808.299999963</v>
      </c>
    </row>
    <row r="27" spans="1:8">
      <c r="A27" s="4">
        <v>42767</v>
      </c>
      <c r="B27" s="3">
        <v>17497114.090000007</v>
      </c>
      <c r="C27" s="3">
        <v>-4589199.0599999996</v>
      </c>
      <c r="D27" s="3">
        <v>13193387.23</v>
      </c>
      <c r="E27" s="3">
        <v>-12418665.229999999</v>
      </c>
      <c r="F27" s="3">
        <v>0</v>
      </c>
      <c r="G27" s="3">
        <v>9175113.9500000048</v>
      </c>
      <c r="H27" s="3">
        <f t="shared" si="0"/>
        <v>30486705.100000009</v>
      </c>
    </row>
    <row r="28" spans="1:8">
      <c r="A28" s="4">
        <v>42795</v>
      </c>
      <c r="B28" s="3">
        <v>-5181973.4199998323</v>
      </c>
      <c r="C28" s="3">
        <v>-19126171.57</v>
      </c>
      <c r="D28" s="3">
        <v>12513040.6</v>
      </c>
      <c r="E28" s="3">
        <v>-19081112.770000003</v>
      </c>
      <c r="F28" s="3">
        <v>-209194.37</v>
      </c>
      <c r="G28" s="3">
        <v>13798389.409999998</v>
      </c>
      <c r="H28" s="3">
        <f t="shared" si="0"/>
        <v>34519854.100000173</v>
      </c>
    </row>
    <row r="29" spans="1:8">
      <c r="A29" s="4">
        <v>42826</v>
      </c>
      <c r="B29" s="3">
        <v>1290985.0300000478</v>
      </c>
      <c r="C29" s="3">
        <v>-4791283.2700000014</v>
      </c>
      <c r="D29" s="3">
        <v>13667890.489999998</v>
      </c>
      <c r="E29" s="3">
        <v>-24214305.549999997</v>
      </c>
      <c r="F29" s="3">
        <v>-209194.37</v>
      </c>
      <c r="G29" s="3">
        <v>18393116.959999993</v>
      </c>
      <c r="H29" s="3">
        <f t="shared" si="0"/>
        <v>35230994.690000042</v>
      </c>
    </row>
    <row r="30" spans="1:8">
      <c r="A30" s="4">
        <v>42856</v>
      </c>
      <c r="B30" s="3">
        <v>3854037.5699999761</v>
      </c>
      <c r="C30" s="3">
        <v>-6089267.7100000009</v>
      </c>
      <c r="D30" s="3">
        <v>14103939.930000002</v>
      </c>
      <c r="E30" s="3">
        <v>-29142950.57</v>
      </c>
      <c r="F30" s="3">
        <v>-209194.37</v>
      </c>
      <c r="G30" s="3">
        <v>22992200.600000009</v>
      </c>
      <c r="H30" s="3">
        <f t="shared" si="0"/>
        <v>48183710.889999986</v>
      </c>
    </row>
    <row r="31" spans="1:8">
      <c r="A31" s="4">
        <v>42887</v>
      </c>
      <c r="B31" s="3">
        <v>113167.66000010166</v>
      </c>
      <c r="C31" s="3">
        <v>-5838697.4799999986</v>
      </c>
      <c r="D31" s="3">
        <v>15628610.870000001</v>
      </c>
      <c r="E31" s="3">
        <v>-38138866.43</v>
      </c>
      <c r="F31" s="3">
        <v>-209186.79</v>
      </c>
      <c r="G31" s="3">
        <v>27639391.120000023</v>
      </c>
      <c r="H31" s="3">
        <f t="shared" si="0"/>
        <v>56310698.610000119</v>
      </c>
    </row>
    <row r="32" spans="1:8">
      <c r="A32" s="4">
        <v>42917</v>
      </c>
      <c r="B32" s="3">
        <v>10099468.100000085</v>
      </c>
      <c r="C32" s="3">
        <v>-4853189.8099999987</v>
      </c>
      <c r="D32" s="3">
        <v>25583780.050000001</v>
      </c>
      <c r="E32" s="3">
        <v>-39344992.889999993</v>
      </c>
      <c r="F32" s="3">
        <v>157582.41999999998</v>
      </c>
      <c r="G32" s="3">
        <v>33081606.07</v>
      </c>
      <c r="H32" s="3">
        <f t="shared" si="0"/>
        <v>61637894.400000073</v>
      </c>
    </row>
    <row r="33" spans="1:8">
      <c r="A33" s="4">
        <v>42948</v>
      </c>
      <c r="B33" s="3">
        <v>20333776.760000151</v>
      </c>
      <c r="C33" s="3">
        <v>-4992738.629999999</v>
      </c>
      <c r="D33" s="3">
        <v>27669638.030000001</v>
      </c>
      <c r="E33" s="3">
        <v>-43856179.460000001</v>
      </c>
      <c r="F33" s="3">
        <v>157582.41999999998</v>
      </c>
      <c r="G33" s="3">
        <v>37123741.75</v>
      </c>
      <c r="H33" s="3">
        <f t="shared" si="0"/>
        <v>78479216.150000155</v>
      </c>
    </row>
    <row r="34" spans="1:8">
      <c r="A34" s="4">
        <v>42979</v>
      </c>
      <c r="B34" s="3">
        <v>28730321.299999762</v>
      </c>
      <c r="C34" s="3">
        <v>-7578399.0199999996</v>
      </c>
      <c r="D34" s="3">
        <v>29271868.969999999</v>
      </c>
      <c r="E34" s="3">
        <v>-47879282.769999996</v>
      </c>
      <c r="F34" s="3">
        <v>455322.08999999997</v>
      </c>
      <c r="G34" s="3">
        <v>41885684.250000022</v>
      </c>
      <c r="H34" s="3">
        <f t="shared" si="0"/>
        <v>96346496.279999778</v>
      </c>
    </row>
    <row r="35" spans="1:8">
      <c r="A35" s="4">
        <v>43009</v>
      </c>
      <c r="B35" s="3">
        <v>29760960.949999824</v>
      </c>
      <c r="C35" s="3">
        <v>-7974048.1400000006</v>
      </c>
      <c r="D35" s="3">
        <v>26516748.960000001</v>
      </c>
      <c r="E35" s="3">
        <v>-53102757.240000002</v>
      </c>
      <c r="F35" s="3">
        <v>455322.08999999997</v>
      </c>
      <c r="G35" s="3">
        <v>46682229.219999991</v>
      </c>
      <c r="H35" s="3">
        <f t="shared" si="0"/>
        <v>110547924.49999982</v>
      </c>
    </row>
    <row r="36" spans="1:8">
      <c r="A36" s="4">
        <v>43040</v>
      </c>
      <c r="B36" s="3">
        <v>21118895.020000465</v>
      </c>
      <c r="C36" s="3">
        <v>-14705674</v>
      </c>
      <c r="D36" s="3">
        <v>29384317.140000001</v>
      </c>
      <c r="E36" s="3">
        <v>-59013144.289999992</v>
      </c>
      <c r="F36" s="3">
        <v>455322.08999999997</v>
      </c>
      <c r="G36" s="3">
        <v>51489848.670000009</v>
      </c>
      <c r="H36" s="3">
        <f t="shared" si="0"/>
        <v>116487922.75000046</v>
      </c>
    </row>
    <row r="37" spans="1:8">
      <c r="A37" s="4">
        <v>43070</v>
      </c>
      <c r="B37" s="3">
        <v>14035534.900000129</v>
      </c>
      <c r="C37" s="3">
        <v>-7103109.4699999988</v>
      </c>
      <c r="D37" s="3">
        <v>27538046.140000001</v>
      </c>
      <c r="E37" s="3">
        <v>-67321095</v>
      </c>
      <c r="F37" s="3">
        <v>905938.3</v>
      </c>
      <c r="G37" s="3">
        <v>56825219.170000017</v>
      </c>
      <c r="H37" s="3">
        <f t="shared" si="0"/>
        <v>116840974.10000014</v>
      </c>
    </row>
    <row r="38" spans="1:8">
      <c r="A38" s="4">
        <v>43101</v>
      </c>
      <c r="B38" s="3">
        <v>28787038.079999987</v>
      </c>
      <c r="C38" s="3">
        <v>-9746296.8399999999</v>
      </c>
      <c r="D38" s="3">
        <v>13235051.15</v>
      </c>
      <c r="E38" s="3">
        <v>-4545090.2499999991</v>
      </c>
      <c r="F38" s="3">
        <v>0</v>
      </c>
      <c r="G38" s="3">
        <v>5127048.2499999991</v>
      </c>
      <c r="H38" s="3">
        <f t="shared" si="0"/>
        <v>34970422.269999988</v>
      </c>
    </row>
    <row r="39" spans="1:8">
      <c r="A39" s="4">
        <v>43132</v>
      </c>
      <c r="B39" s="3">
        <v>20450400.830000058</v>
      </c>
      <c r="C39" s="3">
        <v>-11453554.32</v>
      </c>
      <c r="D39" s="3">
        <v>10003646.33</v>
      </c>
      <c r="E39" s="3">
        <v>-9358557.6899999995</v>
      </c>
      <c r="F39" s="3">
        <v>0</v>
      </c>
      <c r="G39" s="3">
        <v>10310735.559999997</v>
      </c>
      <c r="H39" s="3">
        <f t="shared" si="0"/>
        <v>41569602.070000052</v>
      </c>
    </row>
    <row r="40" spans="1:8">
      <c r="A40" s="4">
        <v>43160</v>
      </c>
      <c r="B40" s="3">
        <v>-61586983.959999979</v>
      </c>
      <c r="C40" s="3">
        <v>6079419.6099999994</v>
      </c>
      <c r="D40" s="3">
        <v>8374885.7700000005</v>
      </c>
      <c r="E40" s="3">
        <v>-14642558.420000002</v>
      </c>
      <c r="F40" s="3">
        <v>952892.06</v>
      </c>
      <c r="G40" s="3">
        <v>15484564.480000004</v>
      </c>
      <c r="H40" s="3">
        <f t="shared" si="0"/>
        <v>-46867058.49999997</v>
      </c>
    </row>
    <row r="41" spans="1:8">
      <c r="A41" s="4">
        <v>43191</v>
      </c>
      <c r="B41" s="3">
        <v>-67672089.379999965</v>
      </c>
      <c r="C41" s="3">
        <v>5385448.2300000004</v>
      </c>
      <c r="D41" s="3">
        <v>12511081.119999999</v>
      </c>
      <c r="E41" s="3">
        <v>-31134648.09</v>
      </c>
      <c r="F41" s="3">
        <v>952892.06</v>
      </c>
      <c r="G41" s="3">
        <v>20668238.74000001</v>
      </c>
      <c r="H41" s="3">
        <f t="shared" si="0"/>
        <v>-34718623.959999964</v>
      </c>
    </row>
    <row r="42" spans="1:8">
      <c r="A42" s="4">
        <v>43221</v>
      </c>
      <c r="B42" s="3">
        <v>-141862725.54000011</v>
      </c>
      <c r="C42" s="3">
        <v>-4737375.92</v>
      </c>
      <c r="D42" s="3">
        <v>13749028.260000002</v>
      </c>
      <c r="E42" s="3">
        <v>-54060840.010000005</v>
      </c>
      <c r="F42" s="3">
        <v>952892.06</v>
      </c>
      <c r="G42" s="3">
        <v>25899032.949999992</v>
      </c>
      <c r="H42" s="3">
        <f t="shared" si="0"/>
        <v>-71867396.980000123</v>
      </c>
    </row>
    <row r="43" spans="1:8">
      <c r="A43" s="4">
        <v>43252</v>
      </c>
      <c r="B43" s="3">
        <v>-217564746.62999997</v>
      </c>
      <c r="C43" s="3">
        <v>22503118.969999999</v>
      </c>
      <c r="D43" s="3">
        <v>16646367.610000001</v>
      </c>
      <c r="E43" s="3">
        <v>-70332570.469999984</v>
      </c>
      <c r="F43" s="3">
        <v>2013744.67</v>
      </c>
      <c r="G43" s="3">
        <v>31151404.519999981</v>
      </c>
      <c r="H43" s="3">
        <f t="shared" si="0"/>
        <v>-157244002.89000002</v>
      </c>
    </row>
    <row r="44" spans="1:8">
      <c r="A44" s="4">
        <v>43282</v>
      </c>
      <c r="B44" s="3">
        <v>-235314462.21000013</v>
      </c>
      <c r="C44" s="3">
        <v>15795131.33</v>
      </c>
      <c r="D44" s="3">
        <v>19713058.509999998</v>
      </c>
      <c r="E44" s="3">
        <v>-70156473.200000003</v>
      </c>
      <c r="F44" s="3">
        <v>2013744.67</v>
      </c>
      <c r="G44" s="3">
        <v>36403421.739999995</v>
      </c>
      <c r="H44" s="3">
        <f t="shared" si="0"/>
        <v>-166276501.78000015</v>
      </c>
    </row>
    <row r="45" spans="1:8">
      <c r="A45" s="4">
        <v>43313</v>
      </c>
      <c r="B45" s="3">
        <v>-305523677.09000009</v>
      </c>
      <c r="C45" s="3">
        <v>13565029.08</v>
      </c>
      <c r="D45" s="3">
        <v>20327305.109999999</v>
      </c>
      <c r="E45" s="3">
        <v>-102449158.94999999</v>
      </c>
      <c r="F45" s="3">
        <v>2013744.67</v>
      </c>
      <c r="G45" s="3">
        <v>42379732.709999986</v>
      </c>
      <c r="H45" s="3">
        <f t="shared" si="0"/>
        <v>-196600864.29000011</v>
      </c>
    </row>
    <row r="46" spans="1:8">
      <c r="A46" s="4">
        <v>43344</v>
      </c>
      <c r="B46" s="3">
        <v>-255164814.47</v>
      </c>
      <c r="C46" s="3">
        <v>21654596.150000002</v>
      </c>
      <c r="D46" s="3">
        <v>23568777.600000001</v>
      </c>
      <c r="E46" s="3">
        <v>-94443981.209999993</v>
      </c>
      <c r="F46" s="3">
        <v>2953146.35</v>
      </c>
      <c r="G46" s="3">
        <v>47658319.70000001</v>
      </c>
      <c r="H46" s="3">
        <f t="shared" si="0"/>
        <v>-161239033.66000003</v>
      </c>
    </row>
    <row r="47" spans="1:8">
      <c r="A47" s="4">
        <v>43374</v>
      </c>
      <c r="B47" s="3">
        <v>-253280263.24999973</v>
      </c>
      <c r="C47" s="3">
        <v>22383984.659999996</v>
      </c>
      <c r="D47" s="3">
        <v>27304348.57</v>
      </c>
      <c r="E47" s="3">
        <v>-69162029.700000003</v>
      </c>
      <c r="F47" s="3">
        <v>2953146.35</v>
      </c>
      <c r="G47" s="3">
        <v>52852799.339999996</v>
      </c>
      <c r="H47" s="3">
        <f t="shared" si="0"/>
        <v>-183906913.78999972</v>
      </c>
    </row>
    <row r="48" spans="1:8">
      <c r="A48" s="4">
        <v>43405</v>
      </c>
      <c r="B48" s="3">
        <v>-312193801.3999992</v>
      </c>
      <c r="C48" s="3">
        <v>33470984.619999997</v>
      </c>
      <c r="D48" s="3">
        <v>30240568.16</v>
      </c>
      <c r="E48" s="3">
        <v>-94375513.409999996</v>
      </c>
      <c r="F48" s="3">
        <v>2953146.35</v>
      </c>
      <c r="G48" s="3">
        <v>58143513.529999994</v>
      </c>
      <c r="H48" s="3">
        <f t="shared" si="0"/>
        <v>-226339473.58999929</v>
      </c>
    </row>
    <row r="49" spans="1:8">
      <c r="A49" s="4">
        <v>43435</v>
      </c>
      <c r="B49" s="3">
        <v>-247439509.94000024</v>
      </c>
      <c r="C49" s="3">
        <v>21764327.500000004</v>
      </c>
      <c r="D49" s="3">
        <v>33167073.199999999</v>
      </c>
      <c r="E49" s="3">
        <v>-119278587.40000001</v>
      </c>
      <c r="F49" s="3">
        <v>3007251.47</v>
      </c>
      <c r="G49" s="3">
        <v>62949535.86999996</v>
      </c>
      <c r="H49" s="3">
        <f t="shared" si="0"/>
        <v>-123150038.84000026</v>
      </c>
    </row>
    <row r="50" spans="1:8">
      <c r="A50" s="4">
        <v>43466</v>
      </c>
      <c r="B50" s="3">
        <v>15432474.24</v>
      </c>
      <c r="C50" s="3">
        <v>1839833.73</v>
      </c>
      <c r="D50" s="3">
        <v>25971933.960000001</v>
      </c>
      <c r="E50" s="3">
        <v>-3752559.69</v>
      </c>
      <c r="F50" s="3">
        <v>0</v>
      </c>
      <c r="G50" s="3">
        <v>5018094.32</v>
      </c>
      <c r="H50" s="3">
        <f t="shared" si="0"/>
        <v>-3608639.4400000013</v>
      </c>
    </row>
    <row r="51" spans="1:8">
      <c r="A51" s="4">
        <v>43497</v>
      </c>
      <c r="B51" s="3">
        <v>22831875.550000001</v>
      </c>
      <c r="C51" s="3">
        <v>702051.93</v>
      </c>
      <c r="D51" s="3">
        <v>29110132.030000001</v>
      </c>
      <c r="E51" s="3">
        <v>-20236749.52</v>
      </c>
      <c r="F51" s="3">
        <v>0</v>
      </c>
      <c r="G51" s="3">
        <v>9986314.8100000005</v>
      </c>
      <c r="H51" s="3">
        <f t="shared" si="0"/>
        <v>23242755.920000002</v>
      </c>
    </row>
    <row r="52" spans="1:8">
      <c r="A52" s="4">
        <v>43525</v>
      </c>
      <c r="B52" s="3">
        <v>23152992.120000001</v>
      </c>
      <c r="C52" s="3">
        <v>-2109335.48</v>
      </c>
      <c r="D52" s="3">
        <v>31831656.239999998</v>
      </c>
      <c r="E52" s="3">
        <v>-44988307.020000003</v>
      </c>
      <c r="F52" s="3">
        <v>1478562.93</v>
      </c>
      <c r="G52" s="3">
        <v>15353572.82</v>
      </c>
      <c r="H52" s="3">
        <f t="shared" si="0"/>
        <v>52293988.270000011</v>
      </c>
    </row>
    <row r="53" spans="1:8">
      <c r="A53" s="4">
        <v>43556</v>
      </c>
      <c r="B53" s="3">
        <v>31665673.960000001</v>
      </c>
      <c r="C53" s="3">
        <v>-3502599.62</v>
      </c>
      <c r="D53" s="3">
        <v>35147913.640000001</v>
      </c>
      <c r="E53" s="3">
        <v>-56522008.07</v>
      </c>
      <c r="F53" s="3">
        <v>1478562.93</v>
      </c>
      <c r="G53" s="3">
        <v>21135631.48</v>
      </c>
      <c r="H53" s="3">
        <f t="shared" si="0"/>
        <v>76199436.560000002</v>
      </c>
    </row>
    <row r="54" spans="1:8">
      <c r="A54" s="4">
        <v>43586</v>
      </c>
      <c r="B54" s="3">
        <v>8400208.9900000002</v>
      </c>
      <c r="C54" s="3">
        <v>10936057.15</v>
      </c>
      <c r="D54" s="3">
        <v>38431351.079999998</v>
      </c>
      <c r="E54" s="3">
        <v>-63689299.479999997</v>
      </c>
      <c r="F54" s="3">
        <v>1483699.52</v>
      </c>
      <c r="G54" s="3">
        <v>26527440.489999998</v>
      </c>
      <c r="H54" s="3">
        <f t="shared" si="0"/>
        <v>47765841.210000001</v>
      </c>
    </row>
    <row r="55" spans="1:8">
      <c r="A55" s="4">
        <v>43617</v>
      </c>
      <c r="B55" s="3">
        <v>32526952.93</v>
      </c>
      <c r="C55" s="3">
        <v>-4258509.29</v>
      </c>
      <c r="D55" s="3">
        <v>41690710.280000001</v>
      </c>
      <c r="E55" s="3">
        <v>-59641927.140000001</v>
      </c>
      <c r="F55" s="3">
        <v>3129275.02</v>
      </c>
      <c r="G55" s="3">
        <v>32331110.100000001</v>
      </c>
      <c r="H55" s="3">
        <f t="shared" si="0"/>
        <v>83938514.159999996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C5849173DA4AA41A9792359503BF" ma:contentTypeVersion="9" ma:contentTypeDescription="Crie um novo documento." ma:contentTypeScope="" ma:versionID="ea475c366f90d56d46012d0ee936a2a4">
  <xsd:schema xmlns:xsd="http://www.w3.org/2001/XMLSchema" xmlns:xs="http://www.w3.org/2001/XMLSchema" xmlns:p="http://schemas.microsoft.com/office/2006/metadata/properties" xmlns:ns2="4b520b24-8996-453a-8c5e-60294695dd12" xmlns:ns3="35902834-6a56-4be4-9b89-b053ee69e5a5" targetNamespace="http://schemas.microsoft.com/office/2006/metadata/properties" ma:root="true" ma:fieldsID="91f9f468be8ca245c8e4bf690e5a2e48" ns2:_="" ns3:_="">
    <xsd:import namespace="4b520b24-8996-453a-8c5e-60294695dd12"/>
    <xsd:import namespace="35902834-6a56-4be4-9b89-b053ee69e5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02834-6a56-4be4-9b89-b053ee69e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FDAEC-1053-40CC-BED8-E15375E93842}"/>
</file>

<file path=customXml/itemProps2.xml><?xml version="1.0" encoding="utf-8"?>
<ds:datastoreItem xmlns:ds="http://schemas.openxmlformats.org/officeDocument/2006/customXml" ds:itemID="{5875BAFA-461D-42CC-8121-A96B977365B9}"/>
</file>

<file path=customXml/itemProps3.xml><?xml version="1.0" encoding="utf-8"?>
<ds:datastoreItem xmlns:ds="http://schemas.openxmlformats.org/officeDocument/2006/customXml" ds:itemID="{648B5DA1-EFB0-4696-A4BD-FA1811458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Márcia Neiva Nunes</dc:creator>
  <cp:keywords/>
  <dc:description/>
  <cp:lastModifiedBy>Diogo Barcellos Ferreira</cp:lastModifiedBy>
  <cp:revision/>
  <dcterms:created xsi:type="dcterms:W3CDTF">2019-04-11T13:42:05Z</dcterms:created>
  <dcterms:modified xsi:type="dcterms:W3CDTF">2019-09-05T14:36:51Z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0x0101009CACC5849173DA4AA41A9792359503BF</vt:lpwstr>
  </property>
</Properties>
</file>