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holanda\Documents\MEUS DOCUMENTOS\"/>
    </mc:Choice>
  </mc:AlternateContent>
  <xr:revisionPtr revIDLastSave="0" documentId="8_{AE6BBF8A-F48B-4266-B4A6-DE82E15FAB08}" xr6:coauthVersionLast="47" xr6:coauthVersionMax="47" xr10:uidLastSave="{00000000-0000-0000-0000-000000000000}"/>
  <bookViews>
    <workbookView xWindow="-24480" yWindow="1665" windowWidth="21600" windowHeight="11385" firstSheet="1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C36" i="1"/>
  <c r="F36" i="1" s="1"/>
  <c r="F35" i="1"/>
  <c r="F34" i="1"/>
  <c r="F33" i="1"/>
  <c r="F32" i="1"/>
  <c r="F31" i="1"/>
  <c r="F30" i="1"/>
  <c r="F29" i="1"/>
  <c r="F12" i="3"/>
  <c r="O14" i="1"/>
  <c r="O13" i="1"/>
  <c r="O12" i="1"/>
  <c r="O11" i="1"/>
  <c r="O16" i="1"/>
  <c r="O15" i="1"/>
  <c r="O10" i="1"/>
  <c r="O9" i="1"/>
  <c r="O8" i="1"/>
  <c r="O7" i="1"/>
  <c r="O6" i="1"/>
  <c r="E12" i="3"/>
  <c r="C12" i="3"/>
  <c r="F11" i="3"/>
  <c r="F10" i="3"/>
  <c r="F9" i="3"/>
  <c r="F8" i="3"/>
  <c r="F7" i="3"/>
  <c r="F6" i="3"/>
  <c r="F5" i="3"/>
  <c r="J24" i="1"/>
  <c r="O23" i="1"/>
  <c r="O22" i="1"/>
  <c r="O21" i="1"/>
  <c r="K17" i="1"/>
  <c r="J17" i="1"/>
  <c r="M17" i="1" l="1"/>
  <c r="O24" i="1"/>
  <c r="N17" i="1"/>
  <c r="O17" i="1" s="1"/>
</calcChain>
</file>

<file path=xl/sharedStrings.xml><?xml version="1.0" encoding="utf-8"?>
<sst xmlns="http://schemas.openxmlformats.org/spreadsheetml/2006/main" count="137" uniqueCount="73">
  <si>
    <t>ANEXO I</t>
  </si>
  <si>
    <t>1. DEMONSTRATIVO DE GASTOS COM PUBLICIDADE E PROPAGANDA - PRIMEIRO TRIMESTRE DE 2020</t>
  </si>
  <si>
    <t xml:space="preserve">1.1 Contrato nº:  </t>
  </si>
  <si>
    <t xml:space="preserve">1.1.1 AGÊNCIA: 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</si>
  <si>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</si>
  <si>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</si>
  <si>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</si>
  <si>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</si>
  <si>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</si>
  <si>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</si>
  <si>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</si>
  <si>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</si>
  <si>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</si>
  <si>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</si>
  <si>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</si>
  <si>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</si>
  <si>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</si>
  <si>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</si>
  <si>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Campanha Institucional</t>
  </si>
  <si>
    <t>Aviso de Audiência Pública</t>
  </si>
  <si>
    <t>Jornal</t>
  </si>
  <si>
    <t>S/A CORREIO BRAZILIENSE</t>
  </si>
  <si>
    <t>00.001.172/0001-80</t>
  </si>
  <si>
    <t>Utiidade Pública</t>
  </si>
  <si>
    <t>Drenagem Urbana 2021</t>
  </si>
  <si>
    <t>Mídia Online</t>
  </si>
  <si>
    <t>22/12/2021 a 26/12/2021</t>
  </si>
  <si>
    <t>FOLHA DO MEIO AMBIENTE CULTURA VIVA EDITORA LTDA</t>
  </si>
  <si>
    <t>33.515.438/0001-61</t>
  </si>
  <si>
    <t>Utilidade Pública</t>
  </si>
  <si>
    <t>23/12/2021 a 30/12/2021</t>
  </si>
  <si>
    <t>TBZ/MD AGENCIA DE PUBLICIDADE EIRELI</t>
  </si>
  <si>
    <t>17.368.188/0001-28</t>
  </si>
  <si>
    <t>22/12/2021 a 31/12/2021</t>
  </si>
  <si>
    <t>METRÓPOLES MARKETING E PROPAGANDA LTDA</t>
  </si>
  <si>
    <t>34008137/0001-04</t>
  </si>
  <si>
    <t>Adasa</t>
  </si>
  <si>
    <t>Material Promocional</t>
  </si>
  <si>
    <t>BRINDES INTELIGENTES INDÚSTRIA E COMÉRCIO DE BRINDES  LTDA</t>
  </si>
  <si>
    <t>00.130.699/0001-04</t>
  </si>
  <si>
    <t>Vídeo case institucional</t>
  </si>
  <si>
    <t>EVANDRO LIMA NOVAIS</t>
  </si>
  <si>
    <t>37.487.021/0001-93</t>
  </si>
  <si>
    <t>Camisetas</t>
  </si>
  <si>
    <t>FIO URBANO COMÉRCIO DE CONFECÇÕES LTDA</t>
  </si>
  <si>
    <t>21.093.670/0001-70</t>
  </si>
  <si>
    <t>Agendas</t>
  </si>
  <si>
    <t>S.I.T ASSESSORIA E MARKETING EIRELLI</t>
  </si>
  <si>
    <t>23.097.315/0001-02</t>
  </si>
  <si>
    <t>JORNAL DE BRASILIA COMUNICACAO LTDA</t>
  </si>
  <si>
    <t>13.846.483/0001-91</t>
  </si>
  <si>
    <t>00.001.172/0008-56</t>
  </si>
  <si>
    <t>TOTAL</t>
  </si>
  <si>
    <t>1.2 Contrato nº 57/2015</t>
  </si>
  <si>
    <t>1.2.1 CONTRATADO: Secretaria de Estado da Casa Civil-  CNPJ 09.639.459/0001-05</t>
  </si>
  <si>
    <t>Publicidade legal</t>
  </si>
  <si>
    <t>DODF</t>
  </si>
  <si>
    <t>NÃO</t>
  </si>
  <si>
    <t>Publicidade Legal</t>
  </si>
  <si>
    <t>ANEXO II</t>
  </si>
  <si>
    <t>2. RESUMO GERAL - SALDOS E DESPESAS COM PUBLICIDADE LIQUIDADAS no 1º TRIMESTRE DE 2022</t>
  </si>
  <si>
    <t>RESUMO GERAL</t>
  </si>
  <si>
    <t>Publicidade Institucional</t>
  </si>
  <si>
    <t>Publicidade de Utilidade Pública</t>
  </si>
  <si>
    <t>1. Dotação Orçamentária (2020)</t>
  </si>
  <si>
    <t>2. Empenhado (até o trimeste)</t>
  </si>
  <si>
    <t>3a. Liquidado (no trimestre)</t>
  </si>
  <si>
    <t>3b. Liquidado acumulado</t>
  </si>
  <si>
    <t>4. Crédito Orç. Disponível (2020)</t>
  </si>
  <si>
    <t>5. Saldo de empenho 2020</t>
  </si>
  <si>
    <t>6. Restos à Pagar RP(2019) acumulado</t>
  </si>
  <si>
    <t>7. Total liquidado 2020 com RP (2019)</t>
  </si>
  <si>
    <t>2. RESUMO GERAL - SALDOS E DESPESAS COM PUBLICIDADE LIQUIDADAS no 1º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</si>
</sst>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43" fontId="0" fillId="0" borderId="0" xfId="0" applyNumberFormat="1"/>
    <xf numFmtId="0" fontId="5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8" fillId="0" borderId="2" xfId="0" applyFont="1" applyBorder="1" applyAlignment="1">
      <alignment horizontal="left"/>
    </xf>
    <xf numFmtId="4" fontId="0" fillId="0" borderId="0" xfId="0" applyNumberFormat="1"/>
    <xf numFmtId="0" fontId="5" fillId="0" borderId="1" xfId="0" applyFont="1" applyBorder="1" applyAlignment="1">
      <alignment vertical="center" wrapText="1"/>
    </xf>
    <xf numFmtId="43" fontId="5" fillId="0" borderId="1" xfId="1" applyFont="1" applyBorder="1" applyAlignment="1">
      <alignment horizontal="justify" vertical="center" wrapText="1"/>
    </xf>
    <xf numFmtId="43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43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4" fontId="9" fillId="0" borderId="2" xfId="0" applyNumberFormat="1" applyFont="1" applyBorder="1" applyAlignment="1">
      <alignment horizontal="right" wrapText="1"/>
    </xf>
    <xf numFmtId="43" fontId="5" fillId="0" borderId="2" xfId="1" applyFont="1" applyBorder="1" applyAlignment="1">
      <alignment horizontal="center"/>
    </xf>
    <xf numFmtId="43" fontId="5" fillId="0" borderId="2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9" fillId="0" borderId="2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3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17" fontId="5" fillId="0" borderId="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3" fontId="5" fillId="0" borderId="2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4" fontId="7" fillId="0" borderId="2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P36"/>
  <sheetViews>
    <sheetView tabSelected="1" topLeftCell="A18" workbookViewId="0">
      <selection activeCell="F29" sqref="F29"/>
    </sheetView>
  </sheetViews>
  <sheetFormatPr defaultRowHeight="15" x14ac:dyDescent="0.25"/>
  <cols>
    <col min="1" max="1" width="4.85546875" customWidth="1"/>
    <col min="2" max="2" width="15.7109375" style="3" customWidth="1"/>
    <col min="3" max="3" width="11.85546875" style="3" customWidth="1"/>
    <col min="4" max="4" width="15.28515625" customWidth="1"/>
    <col min="5" max="5" width="14.28515625" style="3" customWidth="1"/>
    <col min="6" max="6" width="26.710937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" style="3" customWidth="1"/>
    <col min="13" max="13" width="9.7109375" customWidth="1"/>
    <col min="14" max="14" width="11.5703125" style="3" customWidth="1"/>
    <col min="15" max="15" width="12.42578125" style="3" customWidth="1"/>
    <col min="16" max="16" width="17.85546875" customWidth="1"/>
  </cols>
  <sheetData>
    <row r="1" spans="2:16" x14ac:dyDescent="0.25">
      <c r="B1" s="2" t="s">
        <v>0</v>
      </c>
    </row>
    <row r="2" spans="2:16" ht="60" customHeight="1" x14ac:dyDescent="0.25">
      <c r="B2" s="52" t="s">
        <v>1</v>
      </c>
      <c r="C2" s="52"/>
    </row>
    <row r="3" spans="2:16" x14ac:dyDescent="0.25">
      <c r="B3" s="4" t="s">
        <v>2</v>
      </c>
    </row>
    <row r="4" spans="2:16" ht="31.5" customHeight="1" x14ac:dyDescent="0.25">
      <c r="B4" s="53" t="s">
        <v>3</v>
      </c>
      <c r="C4" s="53"/>
    </row>
    <row r="5" spans="2:16" ht="36" customHeight="1" x14ac:dyDescent="0.25"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</row>
    <row r="6" spans="2:16" ht="24" customHeight="1" x14ac:dyDescent="0.25">
      <c r="B6" s="6" t="s">
        <v>18</v>
      </c>
      <c r="C6" s="6" t="s">
        <v>19</v>
      </c>
      <c r="D6" s="22" t="s">
        <v>20</v>
      </c>
      <c r="E6" s="23">
        <v>44487</v>
      </c>
      <c r="F6" s="24" t="s">
        <v>21</v>
      </c>
      <c r="G6" s="25" t="s">
        <v>22</v>
      </c>
      <c r="H6" s="22">
        <v>1993</v>
      </c>
      <c r="I6" s="26">
        <v>44543</v>
      </c>
      <c r="J6" s="27">
        <v>2185.88</v>
      </c>
      <c r="K6" s="6"/>
      <c r="L6" s="6"/>
      <c r="M6" s="28">
        <v>145.08000000000001</v>
      </c>
      <c r="N6" s="27">
        <v>409.85</v>
      </c>
      <c r="O6" s="27">
        <f>J6+K6-L6+N6</f>
        <v>2595.73</v>
      </c>
      <c r="P6" s="5"/>
    </row>
    <row r="7" spans="2:16" ht="24" customHeight="1" x14ac:dyDescent="0.25">
      <c r="B7" s="6" t="s">
        <v>18</v>
      </c>
      <c r="C7" s="6" t="s">
        <v>19</v>
      </c>
      <c r="D7" s="22" t="s">
        <v>20</v>
      </c>
      <c r="E7" s="23">
        <v>44495</v>
      </c>
      <c r="F7" s="24" t="s">
        <v>21</v>
      </c>
      <c r="G7" s="29" t="s">
        <v>22</v>
      </c>
      <c r="H7" s="22">
        <v>1994</v>
      </c>
      <c r="I7" s="30">
        <v>44543</v>
      </c>
      <c r="J7" s="27">
        <v>1457.26</v>
      </c>
      <c r="K7" s="6"/>
      <c r="L7" s="6"/>
      <c r="M7" s="28">
        <v>96.71</v>
      </c>
      <c r="N7" s="27">
        <v>273.24</v>
      </c>
      <c r="O7" s="27">
        <f t="shared" ref="O7:O17" si="0">J7+K7-L7+N7</f>
        <v>1730.5</v>
      </c>
      <c r="P7" s="5"/>
    </row>
    <row r="8" spans="2:16" ht="23.25" customHeight="1" x14ac:dyDescent="0.25">
      <c r="B8" s="6" t="s">
        <v>23</v>
      </c>
      <c r="C8" s="6" t="s">
        <v>24</v>
      </c>
      <c r="D8" s="22" t="s">
        <v>25</v>
      </c>
      <c r="E8" s="23" t="s">
        <v>26</v>
      </c>
      <c r="F8" s="6" t="s">
        <v>27</v>
      </c>
      <c r="G8" s="31" t="s">
        <v>28</v>
      </c>
      <c r="H8" s="22">
        <v>2074</v>
      </c>
      <c r="I8" s="30">
        <v>44600</v>
      </c>
      <c r="J8" s="27">
        <v>4560</v>
      </c>
      <c r="K8" s="6"/>
      <c r="L8" s="6"/>
      <c r="M8" s="28">
        <v>83.79</v>
      </c>
      <c r="N8" s="27">
        <v>855</v>
      </c>
      <c r="O8" s="27">
        <f t="shared" si="0"/>
        <v>5415</v>
      </c>
    </row>
    <row r="9" spans="2:16" ht="22.5" customHeight="1" x14ac:dyDescent="0.25">
      <c r="B9" s="6" t="s">
        <v>29</v>
      </c>
      <c r="C9" s="6" t="s">
        <v>24</v>
      </c>
      <c r="D9" s="22" t="s">
        <v>25</v>
      </c>
      <c r="E9" s="32" t="s">
        <v>30</v>
      </c>
      <c r="F9" s="6" t="s">
        <v>31</v>
      </c>
      <c r="G9" s="31" t="s">
        <v>32</v>
      </c>
      <c r="H9" s="22">
        <v>2075</v>
      </c>
      <c r="I9" s="30">
        <v>44600</v>
      </c>
      <c r="J9" s="27">
        <v>13904</v>
      </c>
      <c r="K9" s="6"/>
      <c r="L9" s="6"/>
      <c r="M9" s="28">
        <v>922.88</v>
      </c>
      <c r="N9" s="27">
        <v>2607</v>
      </c>
      <c r="O9" s="27">
        <f t="shared" si="0"/>
        <v>16511</v>
      </c>
    </row>
    <row r="10" spans="2:16" ht="25.5" customHeight="1" x14ac:dyDescent="0.25">
      <c r="B10" s="6" t="s">
        <v>29</v>
      </c>
      <c r="C10" s="6" t="s">
        <v>24</v>
      </c>
      <c r="D10" s="22" t="s">
        <v>25</v>
      </c>
      <c r="E10" s="32" t="s">
        <v>33</v>
      </c>
      <c r="F10" s="6" t="s">
        <v>34</v>
      </c>
      <c r="G10" s="33" t="s">
        <v>35</v>
      </c>
      <c r="H10" s="22">
        <v>2076</v>
      </c>
      <c r="I10" s="30">
        <v>44600</v>
      </c>
      <c r="J10" s="27">
        <v>5891.2</v>
      </c>
      <c r="K10" s="6"/>
      <c r="L10" s="6"/>
      <c r="M10" s="28">
        <v>391.03</v>
      </c>
      <c r="N10" s="27">
        <v>1104.5999999999999</v>
      </c>
      <c r="O10" s="27">
        <f t="shared" si="0"/>
        <v>6995.7999999999993</v>
      </c>
      <c r="P10" s="5"/>
    </row>
    <row r="11" spans="2:16" ht="25.5" customHeight="1" x14ac:dyDescent="0.25">
      <c r="B11" s="6" t="s">
        <v>18</v>
      </c>
      <c r="C11" s="34" t="s">
        <v>36</v>
      </c>
      <c r="D11" s="32" t="s">
        <v>37</v>
      </c>
      <c r="E11" s="35">
        <v>44531</v>
      </c>
      <c r="F11" s="6" t="s">
        <v>38</v>
      </c>
      <c r="G11" s="36" t="s">
        <v>39</v>
      </c>
      <c r="H11" s="22">
        <v>2079</v>
      </c>
      <c r="I11" s="30">
        <v>44602</v>
      </c>
      <c r="J11" s="27"/>
      <c r="K11" s="27">
        <v>47079.9</v>
      </c>
      <c r="L11" s="6"/>
      <c r="M11" s="28">
        <v>184.55</v>
      </c>
      <c r="N11" s="27">
        <v>1883.2</v>
      </c>
      <c r="O11" s="27">
        <f t="shared" si="0"/>
        <v>48963.1</v>
      </c>
    </row>
    <row r="12" spans="2:16" ht="25.5" customHeight="1" x14ac:dyDescent="0.25">
      <c r="B12" s="6" t="s">
        <v>18</v>
      </c>
      <c r="C12" s="34" t="s">
        <v>36</v>
      </c>
      <c r="D12" s="32" t="s">
        <v>40</v>
      </c>
      <c r="E12" s="35">
        <v>44531</v>
      </c>
      <c r="F12" s="6" t="s">
        <v>41</v>
      </c>
      <c r="G12" s="36" t="s">
        <v>42</v>
      </c>
      <c r="H12" s="22">
        <v>2080</v>
      </c>
      <c r="I12" s="30">
        <v>44602</v>
      </c>
      <c r="J12" s="27"/>
      <c r="K12" s="27">
        <v>27159.9</v>
      </c>
      <c r="L12" s="6"/>
      <c r="M12" s="28">
        <v>106.47</v>
      </c>
      <c r="N12" s="27">
        <v>1086.4000000000001</v>
      </c>
      <c r="O12" s="27">
        <f t="shared" si="0"/>
        <v>28246.300000000003</v>
      </c>
    </row>
    <row r="13" spans="2:16" ht="25.5" customHeight="1" x14ac:dyDescent="0.25">
      <c r="B13" s="6" t="s">
        <v>18</v>
      </c>
      <c r="C13" s="34" t="s">
        <v>36</v>
      </c>
      <c r="D13" s="37" t="s">
        <v>43</v>
      </c>
      <c r="E13" s="35">
        <v>44531</v>
      </c>
      <c r="F13" s="6" t="s">
        <v>44</v>
      </c>
      <c r="G13" s="36" t="s">
        <v>45</v>
      </c>
      <c r="H13" s="22">
        <v>2091</v>
      </c>
      <c r="I13" s="30">
        <v>44613</v>
      </c>
      <c r="J13" s="27"/>
      <c r="K13" s="27">
        <v>1806</v>
      </c>
      <c r="L13" s="6"/>
      <c r="M13" s="28">
        <v>7.08</v>
      </c>
      <c r="N13" s="27">
        <v>72.239999999999995</v>
      </c>
      <c r="O13" s="27">
        <f t="shared" si="0"/>
        <v>1878.24</v>
      </c>
    </row>
    <row r="14" spans="2:16" ht="25.5" customHeight="1" x14ac:dyDescent="0.25">
      <c r="B14" s="6" t="s">
        <v>18</v>
      </c>
      <c r="C14" s="34" t="s">
        <v>36</v>
      </c>
      <c r="D14" s="38" t="s">
        <v>46</v>
      </c>
      <c r="E14" s="35">
        <v>44531</v>
      </c>
      <c r="F14" s="6" t="s">
        <v>47</v>
      </c>
      <c r="G14" s="36" t="s">
        <v>48</v>
      </c>
      <c r="H14" s="22">
        <v>2101</v>
      </c>
      <c r="I14" s="30">
        <v>44615</v>
      </c>
      <c r="J14" s="27"/>
      <c r="K14" s="39">
        <v>36997.56</v>
      </c>
      <c r="L14" s="6"/>
      <c r="M14" s="28">
        <v>145.04</v>
      </c>
      <c r="N14" s="27">
        <v>1479.9</v>
      </c>
      <c r="O14" s="27">
        <f t="shared" si="0"/>
        <v>38477.46</v>
      </c>
      <c r="P14" s="5"/>
    </row>
    <row r="15" spans="2:16" ht="21.75" customHeight="1" x14ac:dyDescent="0.25">
      <c r="B15" s="6" t="s">
        <v>18</v>
      </c>
      <c r="C15" s="6" t="s">
        <v>19</v>
      </c>
      <c r="D15" s="40" t="s">
        <v>20</v>
      </c>
      <c r="E15" s="41">
        <v>44579</v>
      </c>
      <c r="F15" s="6" t="s">
        <v>49</v>
      </c>
      <c r="G15" s="42" t="s">
        <v>50</v>
      </c>
      <c r="H15" s="22">
        <v>2081</v>
      </c>
      <c r="I15" s="30">
        <v>44603</v>
      </c>
      <c r="J15" s="27">
        <v>1458.69</v>
      </c>
      <c r="K15" s="6"/>
      <c r="L15" s="6"/>
      <c r="M15" s="28">
        <v>96.83</v>
      </c>
      <c r="N15" s="27">
        <v>273.5</v>
      </c>
      <c r="O15" s="27">
        <f t="shared" si="0"/>
        <v>1732.19</v>
      </c>
    </row>
    <row r="16" spans="2:16" ht="23.25" customHeight="1" x14ac:dyDescent="0.25">
      <c r="B16" s="6" t="s">
        <v>18</v>
      </c>
      <c r="C16" s="6" t="s">
        <v>19</v>
      </c>
      <c r="D16" s="22" t="s">
        <v>20</v>
      </c>
      <c r="E16" s="41">
        <v>44620</v>
      </c>
      <c r="F16" s="6" t="s">
        <v>21</v>
      </c>
      <c r="G16" s="31" t="s">
        <v>51</v>
      </c>
      <c r="H16" s="22">
        <v>2102</v>
      </c>
      <c r="I16" s="30">
        <v>44637</v>
      </c>
      <c r="J16" s="27">
        <v>1457.26</v>
      </c>
      <c r="K16" s="6"/>
      <c r="L16" s="6"/>
      <c r="M16" s="28">
        <v>96.83</v>
      </c>
      <c r="N16" s="27">
        <v>273.24</v>
      </c>
      <c r="O16" s="27">
        <f t="shared" si="0"/>
        <v>1730.5</v>
      </c>
    </row>
    <row r="17" spans="2:15" ht="14.25" customHeight="1" x14ac:dyDescent="0.25">
      <c r="B17" s="6"/>
      <c r="C17" s="6"/>
      <c r="D17" s="8"/>
      <c r="E17" s="7"/>
      <c r="F17" s="7"/>
      <c r="G17" s="9"/>
      <c r="H17" s="20" t="s">
        <v>52</v>
      </c>
      <c r="I17" s="20"/>
      <c r="J17" s="21">
        <f>SUM(J6:J16)</f>
        <v>30914.289999999997</v>
      </c>
      <c r="K17" s="21">
        <f>SUM(K6:K16)</f>
        <v>113043.36</v>
      </c>
      <c r="L17" s="20"/>
      <c r="M17" s="21">
        <f>SUM(M6:M16)</f>
        <v>2276.29</v>
      </c>
      <c r="N17" s="21">
        <f>SUM(N6:N16)</f>
        <v>10318.17</v>
      </c>
      <c r="O17" s="21">
        <f t="shared" si="0"/>
        <v>154275.82</v>
      </c>
    </row>
    <row r="18" spans="2:15" ht="44.25" customHeight="1" x14ac:dyDescent="0.25">
      <c r="B18" s="1" t="s">
        <v>53</v>
      </c>
      <c r="C18"/>
      <c r="E18"/>
      <c r="F18" s="10"/>
      <c r="G18"/>
      <c r="H18"/>
      <c r="I18"/>
      <c r="J18"/>
      <c r="K18"/>
      <c r="L18"/>
      <c r="N18"/>
      <c r="O18" s="5"/>
    </row>
    <row r="19" spans="2:15" ht="60" customHeight="1" x14ac:dyDescent="0.25">
      <c r="B19" s="54" t="s">
        <v>54</v>
      </c>
      <c r="C19" s="54"/>
      <c r="E19"/>
      <c r="F19"/>
      <c r="G19"/>
      <c r="H19"/>
      <c r="I19"/>
      <c r="J19"/>
      <c r="K19"/>
      <c r="L19"/>
      <c r="N19"/>
      <c r="O19" s="5"/>
    </row>
    <row r="20" spans="2:15" ht="24" x14ac:dyDescent="0.25">
      <c r="B20" s="19" t="s">
        <v>4</v>
      </c>
      <c r="C20" s="19" t="s">
        <v>5</v>
      </c>
      <c r="D20" s="19" t="s">
        <v>6</v>
      </c>
      <c r="E20" s="19" t="s">
        <v>7</v>
      </c>
      <c r="F20" s="19" t="s">
        <v>8</v>
      </c>
      <c r="G20" s="19" t="s">
        <v>9</v>
      </c>
      <c r="H20" s="19" t="s">
        <v>10</v>
      </c>
      <c r="I20" s="19" t="s">
        <v>11</v>
      </c>
      <c r="J20" s="19" t="s">
        <v>12</v>
      </c>
      <c r="K20" s="19" t="s">
        <v>13</v>
      </c>
      <c r="L20" s="19" t="s">
        <v>14</v>
      </c>
      <c r="M20" s="19" t="s">
        <v>15</v>
      </c>
      <c r="N20" s="19" t="s">
        <v>16</v>
      </c>
      <c r="O20" s="19" t="s">
        <v>17</v>
      </c>
    </row>
    <row r="21" spans="2:15" ht="23.25" x14ac:dyDescent="0.25">
      <c r="B21" s="43" t="s">
        <v>55</v>
      </c>
      <c r="C21" s="43" t="s">
        <v>55</v>
      </c>
      <c r="D21" s="49" t="s">
        <v>56</v>
      </c>
      <c r="E21" s="50">
        <v>44562</v>
      </c>
      <c r="F21" s="49" t="s">
        <v>57</v>
      </c>
      <c r="G21" s="43"/>
      <c r="H21" s="43"/>
      <c r="I21" s="43"/>
      <c r="J21" s="44">
        <v>8334.8799999999992</v>
      </c>
      <c r="K21" s="43"/>
      <c r="L21" s="43"/>
      <c r="M21" s="43"/>
      <c r="N21" s="43"/>
      <c r="O21" s="44">
        <f>J21</f>
        <v>8334.8799999999992</v>
      </c>
    </row>
    <row r="22" spans="2:15" ht="23.25" x14ac:dyDescent="0.25">
      <c r="B22" s="43" t="s">
        <v>55</v>
      </c>
      <c r="C22" s="43" t="s">
        <v>58</v>
      </c>
      <c r="D22" s="49" t="s">
        <v>56</v>
      </c>
      <c r="E22" s="50">
        <v>44593</v>
      </c>
      <c r="F22" s="49" t="s">
        <v>57</v>
      </c>
      <c r="G22" s="45"/>
      <c r="H22" s="45"/>
      <c r="I22" s="45"/>
      <c r="J22" s="44">
        <v>6959.2</v>
      </c>
      <c r="K22" s="43"/>
      <c r="L22" s="43"/>
      <c r="M22" s="43"/>
      <c r="N22" s="43"/>
      <c r="O22" s="44">
        <f t="shared" ref="O22:O23" si="1">J22</f>
        <v>6959.2</v>
      </c>
    </row>
    <row r="23" spans="2:15" ht="23.25" x14ac:dyDescent="0.25">
      <c r="B23" s="43" t="s">
        <v>55</v>
      </c>
      <c r="C23" s="43" t="s">
        <v>58</v>
      </c>
      <c r="D23" s="49" t="s">
        <v>56</v>
      </c>
      <c r="E23" s="50">
        <v>44621</v>
      </c>
      <c r="F23" s="49" t="s">
        <v>57</v>
      </c>
      <c r="G23" s="43"/>
      <c r="H23" s="43"/>
      <c r="I23" s="43"/>
      <c r="J23" s="44">
        <v>12568.8</v>
      </c>
      <c r="K23" s="43"/>
      <c r="L23" s="43"/>
      <c r="M23" s="43"/>
      <c r="N23" s="43"/>
      <c r="O23" s="44">
        <f t="shared" si="1"/>
        <v>12568.8</v>
      </c>
    </row>
    <row r="24" spans="2:15" x14ac:dyDescent="0.25">
      <c r="B24" s="46"/>
      <c r="C24" s="46"/>
      <c r="D24" s="46"/>
      <c r="E24" s="46"/>
      <c r="F24" s="46"/>
      <c r="G24" s="47"/>
      <c r="H24" s="47"/>
      <c r="I24" s="47" t="s">
        <v>52</v>
      </c>
      <c r="J24" s="48">
        <f>SUM(J21:J23)</f>
        <v>27862.879999999997</v>
      </c>
      <c r="K24" s="47"/>
      <c r="L24" s="47"/>
      <c r="M24" s="47"/>
      <c r="N24" s="47"/>
      <c r="O24" s="48">
        <f>SUM(O21:O23)</f>
        <v>27862.879999999997</v>
      </c>
    </row>
    <row r="25" spans="2:15" x14ac:dyDescent="0.25">
      <c r="B25" s="14"/>
      <c r="C25" s="15"/>
      <c r="D25" s="16"/>
      <c r="E25" s="15"/>
      <c r="F25" s="15"/>
    </row>
    <row r="26" spans="2:15" ht="30" customHeight="1" x14ac:dyDescent="0.25">
      <c r="B26" s="55" t="s">
        <v>59</v>
      </c>
      <c r="C26" s="55"/>
      <c r="E26"/>
      <c r="F26"/>
    </row>
    <row r="27" spans="2:15" ht="30" customHeight="1" x14ac:dyDescent="0.25">
      <c r="B27" s="56" t="s">
        <v>60</v>
      </c>
      <c r="C27" s="57"/>
      <c r="D27" s="57"/>
      <c r="E27" s="57"/>
      <c r="F27" s="58"/>
    </row>
    <row r="28" spans="2:15" ht="22.5" x14ac:dyDescent="0.25">
      <c r="B28" s="51" t="s">
        <v>61</v>
      </c>
      <c r="C28" s="51" t="s">
        <v>62</v>
      </c>
      <c r="D28" s="51" t="s">
        <v>58</v>
      </c>
      <c r="E28" s="51" t="s">
        <v>63</v>
      </c>
      <c r="F28" s="51" t="s">
        <v>52</v>
      </c>
    </row>
    <row r="29" spans="2:15" ht="22.5" x14ac:dyDescent="0.25">
      <c r="B29" s="11" t="s">
        <v>64</v>
      </c>
      <c r="C29" s="12">
        <v>432000</v>
      </c>
      <c r="D29" s="12">
        <v>250000</v>
      </c>
      <c r="E29" s="12">
        <v>1118000</v>
      </c>
      <c r="F29" s="12">
        <f>SUM(C29:E29)</f>
        <v>1800000</v>
      </c>
    </row>
    <row r="30" spans="2:15" ht="22.5" x14ac:dyDescent="0.25">
      <c r="B30" s="11" t="s">
        <v>65</v>
      </c>
      <c r="C30" s="12">
        <v>432000</v>
      </c>
      <c r="D30" s="12">
        <v>250000</v>
      </c>
      <c r="E30" s="12">
        <v>1118000</v>
      </c>
      <c r="F30" s="12">
        <f t="shared" ref="F30:F35" si="2">SUM(C30:E30)</f>
        <v>1800000</v>
      </c>
    </row>
    <row r="31" spans="2:15" ht="22.5" x14ac:dyDescent="0.25">
      <c r="B31" s="11" t="s">
        <v>66</v>
      </c>
      <c r="C31" s="12">
        <v>3462.69</v>
      </c>
      <c r="D31" s="13">
        <v>19528</v>
      </c>
      <c r="E31" s="12">
        <v>0</v>
      </c>
      <c r="F31" s="12">
        <f t="shared" si="2"/>
        <v>22990.69</v>
      </c>
    </row>
    <row r="32" spans="2:15" ht="22.5" x14ac:dyDescent="0.25">
      <c r="B32" s="11" t="s">
        <v>67</v>
      </c>
      <c r="C32" s="12">
        <v>3462</v>
      </c>
      <c r="D32" s="12">
        <v>19528</v>
      </c>
      <c r="E32" s="12">
        <v>0</v>
      </c>
      <c r="F32" s="12">
        <f>SUM(C32:E32)</f>
        <v>22990</v>
      </c>
    </row>
    <row r="33" spans="2:6" ht="22.5" x14ac:dyDescent="0.25">
      <c r="B33" s="11" t="s">
        <v>68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2:6" ht="22.5" x14ac:dyDescent="0.25">
      <c r="B34" s="11" t="s">
        <v>69</v>
      </c>
      <c r="C34" s="12">
        <v>428537.31</v>
      </c>
      <c r="D34" s="12">
        <v>230472</v>
      </c>
      <c r="E34" s="12">
        <v>1118000</v>
      </c>
      <c r="F34" s="12">
        <f t="shared" si="2"/>
        <v>1777009.31</v>
      </c>
    </row>
    <row r="35" spans="2:6" ht="22.5" x14ac:dyDescent="0.25">
      <c r="B35" s="11" t="s">
        <v>70</v>
      </c>
      <c r="C35" s="12">
        <v>121891.32</v>
      </c>
      <c r="D35" s="12">
        <v>8334.8799999999992</v>
      </c>
      <c r="E35" s="12">
        <v>28921.8</v>
      </c>
      <c r="F35" s="12">
        <f t="shared" si="2"/>
        <v>159148</v>
      </c>
    </row>
    <row r="36" spans="2:6" ht="22.5" x14ac:dyDescent="0.25">
      <c r="B36" s="11" t="s">
        <v>71</v>
      </c>
      <c r="C36" s="17">
        <f>C31+C35</f>
        <v>125354.01000000001</v>
      </c>
      <c r="D36" s="12">
        <v>27862.880000000001</v>
      </c>
      <c r="E36" s="12">
        <f>E31+E35</f>
        <v>28921.8</v>
      </c>
      <c r="F36" s="12">
        <f>C36+D36+E36</f>
        <v>182138.69</v>
      </c>
    </row>
  </sheetData>
  <mergeCells count="5">
    <mergeCell ref="B2:C2"/>
    <mergeCell ref="B4:C4"/>
    <mergeCell ref="B19:C19"/>
    <mergeCell ref="B26:C26"/>
    <mergeCell ref="B27:F27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 x14ac:dyDescent="0.25"/>
  <cols>
    <col min="1" max="1" width="4.85546875" customWidth="1"/>
    <col min="2" max="2" width="24.42578125" style="3" customWidth="1"/>
    <col min="3" max="3" width="16" style="3" customWidth="1"/>
    <col min="4" max="4" width="13.140625" customWidth="1"/>
    <col min="5" max="5" width="13.7109375" style="3" customWidth="1"/>
    <col min="6" max="6" width="13.140625" style="3" customWidth="1"/>
    <col min="7" max="7" width="15.28515625" style="3" customWidth="1"/>
    <col min="8" max="9" width="8.7109375" style="3" customWidth="1"/>
    <col min="10" max="10" width="10" style="3" customWidth="1"/>
    <col min="11" max="11" width="9.42578125" style="3" customWidth="1"/>
    <col min="12" max="12" width="8.7109375" style="3" customWidth="1"/>
    <col min="13" max="13" width="8" style="3" customWidth="1"/>
    <col min="14" max="14" width="9.7109375" customWidth="1"/>
    <col min="15" max="16" width="11.5703125" style="3" customWidth="1"/>
    <col min="17" max="17" width="17.85546875" customWidth="1"/>
  </cols>
  <sheetData>
    <row r="1" spans="2:6" x14ac:dyDescent="0.25">
      <c r="B1" s="2" t="s">
        <v>0</v>
      </c>
    </row>
    <row r="2" spans="2:6" ht="36.75" customHeight="1" x14ac:dyDescent="0.25">
      <c r="B2" s="2" t="s">
        <v>59</v>
      </c>
      <c r="C2"/>
      <c r="E2"/>
      <c r="F2"/>
    </row>
    <row r="3" spans="2:6" ht="28.5" customHeight="1" x14ac:dyDescent="0.25">
      <c r="B3" s="59" t="s">
        <v>72</v>
      </c>
      <c r="C3" s="59"/>
      <c r="E3"/>
      <c r="F3"/>
    </row>
    <row r="4" spans="2:6" ht="35.25" customHeight="1" x14ac:dyDescent="0.25">
      <c r="B4" s="18" t="s">
        <v>61</v>
      </c>
      <c r="C4" s="18" t="s">
        <v>62</v>
      </c>
      <c r="D4" s="18" t="s">
        <v>58</v>
      </c>
      <c r="E4" s="18" t="s">
        <v>63</v>
      </c>
      <c r="F4" s="18" t="s">
        <v>52</v>
      </c>
    </row>
    <row r="5" spans="2:6" ht="21.75" customHeight="1" x14ac:dyDescent="0.25">
      <c r="B5" s="11" t="s">
        <v>64</v>
      </c>
      <c r="C5" s="12">
        <v>432000</v>
      </c>
      <c r="D5" s="12">
        <v>250000</v>
      </c>
      <c r="E5" s="12">
        <v>1118000</v>
      </c>
      <c r="F5" s="12">
        <f>SUM(C5:E5)</f>
        <v>1800000</v>
      </c>
    </row>
    <row r="6" spans="2:6" ht="22.5" customHeight="1" x14ac:dyDescent="0.25">
      <c r="B6" s="11" t="s">
        <v>65</v>
      </c>
      <c r="C6" s="12">
        <v>432000</v>
      </c>
      <c r="D6" s="12">
        <v>250000</v>
      </c>
      <c r="E6" s="12">
        <v>1118000</v>
      </c>
      <c r="F6" s="12">
        <f t="shared" ref="F6:F11" si="0">SUM(C6:E6)</f>
        <v>1800000</v>
      </c>
    </row>
    <row r="7" spans="2:6" ht="23.25" customHeight="1" x14ac:dyDescent="0.25">
      <c r="B7" s="11" t="s">
        <v>66</v>
      </c>
      <c r="C7" s="12">
        <v>3462.69</v>
      </c>
      <c r="D7" s="13">
        <v>19528</v>
      </c>
      <c r="E7" s="12">
        <v>0</v>
      </c>
      <c r="F7" s="12">
        <f t="shared" si="0"/>
        <v>22990.69</v>
      </c>
    </row>
    <row r="8" spans="2:6" ht="16.5" customHeight="1" x14ac:dyDescent="0.25">
      <c r="B8" s="11" t="s">
        <v>67</v>
      </c>
      <c r="C8" s="12">
        <v>3462</v>
      </c>
      <c r="D8" s="12">
        <v>19528</v>
      </c>
      <c r="E8" s="12">
        <v>0</v>
      </c>
      <c r="F8" s="12">
        <f>SUM(C8:E8)</f>
        <v>22990</v>
      </c>
    </row>
    <row r="9" spans="2:6" ht="20.25" customHeight="1" x14ac:dyDescent="0.25">
      <c r="B9" s="11" t="s">
        <v>68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2:6" ht="24" customHeight="1" x14ac:dyDescent="0.25">
      <c r="B10" s="11" t="s">
        <v>69</v>
      </c>
      <c r="C10" s="12">
        <v>428537.31</v>
      </c>
      <c r="D10" s="12">
        <v>230472</v>
      </c>
      <c r="E10" s="12">
        <v>1118000</v>
      </c>
      <c r="F10" s="12">
        <f t="shared" si="0"/>
        <v>1777009.31</v>
      </c>
    </row>
    <row r="11" spans="2:6" ht="21" customHeight="1" x14ac:dyDescent="0.25">
      <c r="B11" s="11" t="s">
        <v>70</v>
      </c>
      <c r="C11" s="12">
        <v>121891.32</v>
      </c>
      <c r="D11" s="12">
        <v>8334.8799999999992</v>
      </c>
      <c r="E11" s="12">
        <v>28921.8</v>
      </c>
      <c r="F11" s="12">
        <f t="shared" si="0"/>
        <v>159148</v>
      </c>
    </row>
    <row r="12" spans="2:6" ht="26.25" customHeight="1" x14ac:dyDescent="0.25">
      <c r="B12" s="11" t="s">
        <v>71</v>
      </c>
      <c r="C12" s="17">
        <f>C7+C11</f>
        <v>125354.01000000001</v>
      </c>
      <c r="D12" s="12">
        <v>27862.880000000001</v>
      </c>
      <c r="E12" s="12">
        <f>E7+E11</f>
        <v>28921.8</v>
      </c>
      <c r="F12" s="12">
        <f>C12+D12+E12</f>
        <v>182138.69</v>
      </c>
    </row>
    <row r="13" spans="2:6" x14ac:dyDescent="0.25">
      <c r="B13" s="14"/>
      <c r="C13" s="15"/>
      <c r="D13" s="16"/>
      <c r="E13" s="15"/>
      <c r="F13" s="15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2" ma:contentTypeDescription="Crie um novo documento." ma:contentTypeScope="" ma:versionID="2839d9b0e506245d96c7d13b156f824d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0a5ffa0560c9ef8b5e36a930eb5c541e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57D1C-9F19-488C-9F8B-286070D6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53B20-ED0F-41D1-B867-4D30BAA76FDB}">
  <ds:schemaRefs>
    <ds:schemaRef ds:uri="http://schemas.microsoft.com/office/2006/metadata/properties"/>
    <ds:schemaRef ds:uri="http://schemas.microsoft.com/office/infopath/2007/PartnerControls"/>
    <ds:schemaRef ds:uri="306c6372-641f-4f58-b0c9-9b714448f138"/>
  </ds:schemaRefs>
</ds:datastoreItem>
</file>

<file path=customXml/itemProps3.xml><?xml version="1.0" encoding="utf-8"?>
<ds:datastoreItem xmlns:ds="http://schemas.openxmlformats.org/officeDocument/2006/customXml" ds:itemID="{AC3B4AFD-50EB-4541-93E9-DB2452F4A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c6372-641f-4f58-b0c9-9b714448f138"/>
    <ds:schemaRef ds:uri="25522c09-5c4f-44a0-aaee-d1c4880bf7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KLIMT E DODF -ANEXO I</vt:lpstr>
      <vt:lpstr> RESUMO - 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2022-04-28T13:33:58Z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