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sa4.sharepoint.com/sites/SEF/COEE IRT  RTP/3ª RTP CAESB/Resultados RTP+RTA - AP 02_2021/RTP+RTA final/"/>
    </mc:Choice>
  </mc:AlternateContent>
  <xr:revisionPtr revIDLastSave="81" documentId="13_ncr:1_{E948B773-4A72-41F5-8B85-FC064BC247A1}" xr6:coauthVersionLast="47" xr6:coauthVersionMax="47" xr10:uidLastSave="{4B853465-13BD-4608-A12B-8F285D14E947}"/>
  <bookViews>
    <workbookView xWindow="-108" yWindow="-108" windowWidth="23256" windowHeight="12576" xr2:uid="{0F8C5EB0-C375-472A-A896-50F5E4F3F6EB}"/>
  </bookViews>
  <sheets>
    <sheet name="Quadro Tarifário 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R57_2007" localSheetId="0">[1]Parâmetros!#REF!</definedName>
    <definedName name="_R57_2007">[1]Parâmetros!#REF!</definedName>
    <definedName name="AdicionalIR" localSheetId="0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0">#REF!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>[3]DRE!#REF!</definedName>
    <definedName name="BaseIR" localSheetId="0">#REF!</definedName>
    <definedName name="BaseIR">#REF!</definedName>
    <definedName name="Beneficio">'[2]P-Indices'!$D$20</definedName>
    <definedName name="Capacitação">'[2]P-Indices'!$D$18</definedName>
    <definedName name="CAPM" localSheetId="0">#REF!</definedName>
    <definedName name="CAPM">#REF!</definedName>
    <definedName name="CRA">'[2]C-Teleatendimento'!$D$9</definedName>
    <definedName name="CS_NEG" localSheetId="0">#REF!</definedName>
    <definedName name="CS_NEG">#REF!</definedName>
    <definedName name="CS_PERC" localSheetId="0">#REF!</definedName>
    <definedName name="CS_PERC">#REF!</definedName>
    <definedName name="CTIPO" localSheetId="0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0">#REF!</definedName>
    <definedName name="G">#REF!</definedName>
    <definedName name="gfhfgh">'[2]E-AdmSist'!$D$44</definedName>
    <definedName name="GR" localSheetId="0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0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0">#REF!</definedName>
    <definedName name="ir_perpetuo">#REF!</definedName>
    <definedName name="Lig_Ativ_Esg">'[2]E-Economias'!$J$39</definedName>
    <definedName name="Ligacoes_Tot">'[2]E-Economias'!$J$26</definedName>
    <definedName name="Lucro" localSheetId="0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0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>[4]Controle!#REF!</definedName>
    <definedName name="moeda" localSheetId="0">#REF!</definedName>
    <definedName name="moeda">#REF!</definedName>
    <definedName name="o">'[5]T-Bonds'!$E$6</definedName>
    <definedName name="Pensao">'[2]P-Indices'!$D$21</definedName>
    <definedName name="PeriodoTaxa" localSheetId="0">#REF!</definedName>
    <definedName name="PeriodoTaxa">#REF!</definedName>
    <definedName name="perpetuo">[3]DRE!#REF!</definedName>
    <definedName name="ponderada_abaixo" localSheetId="0">#REF!</definedName>
    <definedName name="ponderada_abaixo">#REF!</definedName>
    <definedName name="ponderada_acima" localSheetId="0">#REF!</definedName>
    <definedName name="ponderada_acima">#REF!</definedName>
    <definedName name="ponderada_simples" localSheetId="0">#REF!</definedName>
    <definedName name="ponderada_simples">#REF!</definedName>
    <definedName name="PREJFISC_ACUM" localSheetId="0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0">#REF!</definedName>
    <definedName name="TaxaDesconto">#REF!</definedName>
    <definedName name="_xlnm.Print_Titles" localSheetId="0">#REF!</definedName>
    <definedName name="_xlnm.Print_Titles">#REF!</definedName>
    <definedName name="TMA">'[2]E-Estrutura'!$D$457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 iterate="1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6" l="1"/>
  <c r="Q17" i="6" s="1"/>
  <c r="N23" i="6" s="1"/>
  <c r="T6" i="6"/>
  <c r="Q11" i="6" s="1"/>
  <c r="O19" i="6" s="1"/>
  <c r="O29" i="6" l="1"/>
  <c r="O30" i="6"/>
  <c r="O28" i="6"/>
  <c r="N28" i="6"/>
  <c r="O27" i="6"/>
  <c r="O26" i="6"/>
  <c r="O23" i="6"/>
  <c r="O25" i="6"/>
  <c r="O32" i="6"/>
  <c r="O24" i="6"/>
  <c r="O31" i="6"/>
  <c r="O14" i="6"/>
  <c r="O13" i="6"/>
  <c r="O18" i="6"/>
  <c r="O17" i="6"/>
  <c r="O12" i="6"/>
  <c r="O15" i="6"/>
  <c r="N11" i="6"/>
  <c r="O21" i="6"/>
  <c r="N17" i="6"/>
  <c r="O11" i="6"/>
  <c r="O20" i="6"/>
  <c r="O22" i="6"/>
  <c r="O16" i="6"/>
  <c r="D28" i="6" l="1"/>
  <c r="I28" i="6" s="1"/>
  <c r="I23" i="6"/>
  <c r="D17" i="6"/>
  <c r="I17" i="6" s="1"/>
  <c r="I11" i="6"/>
</calcChain>
</file>

<file path=xl/sharedStrings.xml><?xml version="1.0" encoding="utf-8"?>
<sst xmlns="http://schemas.openxmlformats.org/spreadsheetml/2006/main" count="104" uniqueCount="33">
  <si>
    <t xml:space="preserve">                                                    Valor das Tarifas para 2021</t>
  </si>
  <si>
    <t>RTP</t>
  </si>
  <si>
    <t>RTA</t>
  </si>
  <si>
    <t>RTP+RTA</t>
  </si>
  <si>
    <t>Residencial</t>
  </si>
  <si>
    <t xml:space="preserve"> Tarifas vigentes até maio de 2021</t>
  </si>
  <si>
    <t>Tarifas após ajustes da Estrutura Tarifária</t>
  </si>
  <si>
    <t>Tarifas resultantes da 3ª RTP e RTA 2021</t>
  </si>
  <si>
    <t>Não Residencial</t>
  </si>
  <si>
    <t>Tarifas dos serviços públicos de abastecimento de água e esgotamento sanitário vigentes no período de 1º de junho de 2020 a 31 de maio de 2021</t>
  </si>
  <si>
    <t xml:space="preserve">Tarifas dos serviços públicos de abastecimento de água e esgotamento sanitário com o ajuste da estrutura tarifária </t>
  </si>
  <si>
    <t>Tarifas dos serviços públicos de abastecimento de água e esgotamento sanitário a vigorar no período de 1º de junho de 2021 a 31 de maio de 2022</t>
  </si>
  <si>
    <t>Categoria</t>
  </si>
  <si>
    <t xml:space="preserve"> Faixa de Consumo (m³)</t>
  </si>
  <si>
    <t>Tarifa Fixa (R$)</t>
  </si>
  <si>
    <t>Tarifa Variável (R$/m³)</t>
  </si>
  <si>
    <t>Índice de Revisão Tarifária + Reajuste Tarifário Residencial</t>
  </si>
  <si>
    <t xml:space="preserve">Residencial </t>
  </si>
  <si>
    <t>0 a 7</t>
  </si>
  <si>
    <t>8 a 13</t>
  </si>
  <si>
    <t>14 a 20</t>
  </si>
  <si>
    <t>Índice de Revisão Tarifária + Reajuste Tarifário Não Residencial</t>
  </si>
  <si>
    <t>21 a 30</t>
  </si>
  <si>
    <t>31 a 45</t>
  </si>
  <si>
    <t>Acima de 45</t>
  </si>
  <si>
    <t>Residencial Social</t>
  </si>
  <si>
    <t>Não - Residencial (Comercial, Industrial e Pública)</t>
  </si>
  <si>
    <t>0 a 4</t>
  </si>
  <si>
    <t>5 a 7</t>
  </si>
  <si>
    <t xml:space="preserve">8 a 10 </t>
  </si>
  <si>
    <t xml:space="preserve">11 a 40 </t>
  </si>
  <si>
    <t>Acima de 40</t>
  </si>
  <si>
    <t>Paisagismo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</si>
</sst>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#,##0.00;[Red]\-&quot;R$&quot;#,##0.00"/>
    <numFmt numFmtId="43" formatCode="_-* #,##0.00_-;\-* #,##0.00_-;_-* &quot;-&quot;??_-;_-@_-"/>
    <numFmt numFmtId="164" formatCode="&quot;R$&quot;#,##0.00"/>
    <numFmt numFmtId="165" formatCode="0.0%"/>
    <numFmt numFmtId="166" formatCode="&quot;R$&quot;\ #,##0.00"/>
    <numFmt numFmtId="167" formatCode="0.0000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top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" borderId="0" xfId="0" applyFill="1"/>
    <xf numFmtId="0" fontId="4" fillId="0" borderId="0" xfId="0" applyFont="1" applyAlignment="1"/>
    <xf numFmtId="10" fontId="3" fillId="0" borderId="0" xfId="1" applyNumberFormat="1" applyFont="1"/>
    <xf numFmtId="10" fontId="3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/>
    <xf numFmtId="10" fontId="3" fillId="0" borderId="0" xfId="0" applyNumberFormat="1" applyFont="1"/>
    <xf numFmtId="10" fontId="3" fillId="0" borderId="0" xfId="0" applyNumberFormat="1" applyFont="1" applyAlignment="1"/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3" fillId="0" borderId="2" xfId="1" applyNumberFormat="1" applyFont="1" applyBorder="1" applyAlignment="1">
      <alignment horizontal="center" vertical="center"/>
    </xf>
    <xf numFmtId="167" fontId="3" fillId="0" borderId="0" xfId="0" applyNumberFormat="1" applyFont="1" applyAlignment="1"/>
    <xf numFmtId="10" fontId="3" fillId="3" borderId="0" xfId="0" applyNumberFormat="1" applyFont="1" applyFill="1"/>
    <xf numFmtId="10" fontId="3" fillId="3" borderId="0" xfId="1" applyNumberFormat="1" applyFont="1" applyFill="1"/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6" fontId="0" fillId="3" borderId="0" xfId="0" applyNumberFormat="1" applyFill="1"/>
    <xf numFmtId="43" fontId="0" fillId="3" borderId="0" xfId="3" applyNumberFormat="1" applyFont="1" applyFill="1"/>
    <xf numFmtId="43" fontId="3" fillId="3" borderId="0" xfId="3" applyNumberFormat="1" applyFont="1" applyFill="1"/>
    <xf numFmtId="10" fontId="0" fillId="3" borderId="0" xfId="1" applyNumberFormat="1" applyFont="1" applyFill="1" applyBorder="1"/>
    <xf numFmtId="166" fontId="0" fillId="3" borderId="0" xfId="0" applyNumberFormat="1" applyFill="1" applyBorder="1"/>
    <xf numFmtId="164" fontId="2" fillId="3" borderId="0" xfId="0" applyNumberFormat="1" applyFont="1" applyFill="1" applyBorder="1" applyAlignment="1">
      <alignment horizontal="center" vertical="center" wrapText="1"/>
    </xf>
    <xf numFmtId="43" fontId="0" fillId="3" borderId="0" xfId="3" applyNumberFormat="1" applyFont="1" applyFill="1" applyBorder="1"/>
    <xf numFmtId="43" fontId="3" fillId="3" borderId="0" xfId="3" applyNumberFormat="1" applyFont="1" applyFill="1" applyBorder="1"/>
    <xf numFmtId="10" fontId="10" fillId="3" borderId="2" xfId="1" applyNumberFormat="1" applyFont="1" applyFill="1" applyBorder="1" applyAlignment="1">
      <alignment vertical="center"/>
    </xf>
    <xf numFmtId="10" fontId="10" fillId="3" borderId="2" xfId="0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 wrapText="1"/>
    </xf>
    <xf numFmtId="0" fontId="3" fillId="0" borderId="0" xfId="3" applyNumberFormat="1" applyFont="1"/>
    <xf numFmtId="166" fontId="3" fillId="0" borderId="0" xfId="0" applyNumberFormat="1" applyFont="1"/>
    <xf numFmtId="166" fontId="3" fillId="0" borderId="0" xfId="0" applyNumberFormat="1" applyFont="1" applyAlignment="1">
      <alignment horizontal="center" vertical="center"/>
    </xf>
    <xf numFmtId="10" fontId="0" fillId="0" borderId="0" xfId="1" applyNumberFormat="1" applyFont="1"/>
    <xf numFmtId="166" fontId="0" fillId="0" borderId="0" xfId="0" applyNumberFormat="1"/>
    <xf numFmtId="0" fontId="5" fillId="4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8" fontId="2" fillId="0" borderId="5" xfId="0" applyNumberFormat="1" applyFont="1" applyBorder="1" applyAlignment="1">
      <alignment horizontal="center" vertical="center"/>
    </xf>
  </cellXfs>
  <cellStyles count="4">
    <cellStyle name="Normal" xfId="0" builtinId="0"/>
    <cellStyle name="Normal 4" xfId="2" xr:uid="{DC445BB3-8A3E-4284-8352-0D69C1851EE3}"/>
    <cellStyle name="Po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371475</xdr:colOff>
      <xdr:row>4</xdr:row>
      <xdr:rowOff>107156</xdr:rowOff>
    </xdr:to>
    <xdr:pic>
      <xdr:nvPicPr>
        <xdr:cNvPr id="2" name="Imagem 1" descr="cid:image001.jpg@01D496BB.41BEC8A0">
          <a:extLst>
            <a:ext uri="{FF2B5EF4-FFF2-40B4-BE49-F238E27FC236}">
              <a16:creationId xmlns:a16="http://schemas.microsoft.com/office/drawing/2014/main" id="{BB3E1720-2D66-4D59-AE5A-7422F6BD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05000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AE7702B4" TargetMode="External"/><Relationship Id="rId1" Type="http://schemas.openxmlformats.org/officeDocument/2006/relationships/externalLinkPath" Target="file:///\\AE7702B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/>
          <cell r="E12"/>
          <cell r="F12">
            <v>36.981382756791078</v>
          </cell>
          <cell r="G12"/>
          <cell r="H12"/>
          <cell r="I12"/>
          <cell r="J12"/>
          <cell r="O12"/>
          <cell r="P12">
            <v>4.5877525252525251</v>
          </cell>
          <cell r="Q12"/>
          <cell r="R12"/>
          <cell r="S12"/>
          <cell r="T12"/>
          <cell r="U12"/>
          <cell r="V12"/>
          <cell r="W12"/>
          <cell r="X12"/>
          <cell r="Y12"/>
          <cell r="AB12"/>
          <cell r="AC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/>
          <cell r="E14"/>
          <cell r="F14"/>
          <cell r="G14">
            <v>35.604079263915573</v>
          </cell>
          <cell r="H14"/>
          <cell r="I14"/>
          <cell r="J14"/>
          <cell r="O14"/>
          <cell r="P14">
            <v>4.5877525252525251</v>
          </cell>
          <cell r="Q14"/>
          <cell r="R14"/>
          <cell r="S14"/>
          <cell r="T14"/>
          <cell r="U14"/>
          <cell r="V14"/>
          <cell r="W14"/>
          <cell r="X14"/>
          <cell r="Y14"/>
          <cell r="AB14"/>
          <cell r="AC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/>
          <cell r="E16"/>
          <cell r="F16"/>
          <cell r="G16">
            <v>44.505099079894464</v>
          </cell>
          <cell r="H16"/>
          <cell r="I16"/>
          <cell r="J16"/>
          <cell r="O16"/>
          <cell r="P16">
            <v>4.5877525252525251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/>
          <cell r="E18"/>
          <cell r="F18">
            <v>73.962765513582156</v>
          </cell>
          <cell r="G18"/>
          <cell r="H18">
            <v>19.164908030335017</v>
          </cell>
          <cell r="I18"/>
          <cell r="J18"/>
          <cell r="O18"/>
          <cell r="P18"/>
          <cell r="Q18">
            <v>5.955303030303031</v>
          </cell>
          <cell r="R18"/>
          <cell r="S18"/>
          <cell r="T18"/>
          <cell r="U18"/>
          <cell r="V18"/>
          <cell r="W18"/>
          <cell r="X18"/>
          <cell r="Y18"/>
          <cell r="AB18"/>
          <cell r="AC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/>
          <cell r="E20"/>
          <cell r="F20">
            <v>92.453456891977709</v>
          </cell>
          <cell r="G20"/>
          <cell r="H20">
            <v>23.95613503791877</v>
          </cell>
          <cell r="I20"/>
          <cell r="J20"/>
          <cell r="O20"/>
          <cell r="P20"/>
          <cell r="Q20">
            <v>5.955303030303031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/>
          <cell r="E22"/>
          <cell r="F22"/>
          <cell r="G22">
            <v>71.208158527831145</v>
          </cell>
          <cell r="H22">
            <v>19.164908030335017</v>
          </cell>
          <cell r="I22"/>
          <cell r="J22"/>
          <cell r="O22"/>
          <cell r="P22"/>
          <cell r="Q22">
            <v>5.955303030303031</v>
          </cell>
          <cell r="R22"/>
          <cell r="S22"/>
          <cell r="T22"/>
          <cell r="U22"/>
          <cell r="V22"/>
          <cell r="W22"/>
          <cell r="X22"/>
          <cell r="Y22"/>
          <cell r="AB22"/>
          <cell r="AC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/>
          <cell r="E24"/>
          <cell r="F24"/>
          <cell r="G24">
            <v>89.010198159788928</v>
          </cell>
          <cell r="H24">
            <v>23.95613503791877</v>
          </cell>
          <cell r="I24"/>
          <cell r="J24"/>
          <cell r="O24"/>
          <cell r="P24"/>
          <cell r="Q24">
            <v>5.955303030303031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/>
          <cell r="E26"/>
          <cell r="F26">
            <v>110.94414827037323</v>
          </cell>
          <cell r="G26"/>
          <cell r="H26">
            <v>19.164908030335017</v>
          </cell>
          <cell r="I26"/>
          <cell r="J26"/>
          <cell r="O26"/>
          <cell r="P26"/>
          <cell r="Q26"/>
          <cell r="R26">
            <v>6.7662878787878791</v>
          </cell>
          <cell r="S26"/>
          <cell r="T26"/>
          <cell r="U26"/>
          <cell r="V26"/>
          <cell r="W26"/>
          <cell r="X26"/>
          <cell r="Y26"/>
          <cell r="AB26"/>
          <cell r="AC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/>
          <cell r="E28"/>
          <cell r="F28"/>
          <cell r="G28">
            <v>106.81223779174672</v>
          </cell>
          <cell r="H28">
            <v>19.164908030335017</v>
          </cell>
          <cell r="I28"/>
          <cell r="J28"/>
          <cell r="O28"/>
          <cell r="P28"/>
          <cell r="Q28"/>
          <cell r="R28">
            <v>6.7662878787878791</v>
          </cell>
          <cell r="S28"/>
          <cell r="T28"/>
          <cell r="U28"/>
          <cell r="V28"/>
          <cell r="W28"/>
          <cell r="X28"/>
          <cell r="Y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/>
          <cell r="F30"/>
          <cell r="G30"/>
          <cell r="H30">
            <v>19.164908030335017</v>
          </cell>
          <cell r="I30"/>
          <cell r="J30"/>
          <cell r="O30"/>
          <cell r="P30">
            <v>4.5877525252525251</v>
          </cell>
          <cell r="Q30"/>
          <cell r="R30"/>
          <cell r="S30"/>
          <cell r="T30"/>
          <cell r="U30"/>
          <cell r="V30"/>
          <cell r="W30"/>
          <cell r="X30"/>
          <cell r="Y30"/>
          <cell r="AB30"/>
          <cell r="AC30"/>
          <cell r="AE30"/>
          <cell r="AF30">
            <v>2.6654589371980677</v>
          </cell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/>
          <cell r="F32"/>
          <cell r="G32"/>
          <cell r="H32">
            <v>23.95613503791877</v>
          </cell>
          <cell r="I32"/>
          <cell r="J32"/>
          <cell r="O32"/>
          <cell r="P32">
            <v>4.5877525252525251</v>
          </cell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E32"/>
          <cell r="AF32">
            <v>2.6654589371980677</v>
          </cell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/>
          <cell r="E34">
            <v>41.767556874024315</v>
          </cell>
          <cell r="F34"/>
          <cell r="G34"/>
          <cell r="H34">
            <v>19.164908030335017</v>
          </cell>
          <cell r="I34"/>
          <cell r="J34"/>
          <cell r="O34"/>
          <cell r="P34">
            <v>4.5877525252525251</v>
          </cell>
          <cell r="Q34"/>
          <cell r="R34"/>
          <cell r="S34"/>
          <cell r="T34"/>
          <cell r="U34"/>
          <cell r="V34"/>
          <cell r="W34"/>
          <cell r="X34"/>
          <cell r="Y34"/>
          <cell r="AB34"/>
          <cell r="AC34"/>
          <cell r="AE34"/>
          <cell r="AF34">
            <v>2.6654589371980677</v>
          </cell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/>
          <cell r="E36">
            <v>52.209446092530392</v>
          </cell>
          <cell r="F36"/>
          <cell r="G36"/>
          <cell r="H36">
            <v>23.95613503791877</v>
          </cell>
          <cell r="I36"/>
          <cell r="J36"/>
          <cell r="O36"/>
          <cell r="P36">
            <v>4.5877525252525251</v>
          </cell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E36"/>
          <cell r="AF36">
            <v>2.6654589371980677</v>
          </cell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/>
          <cell r="F38"/>
          <cell r="G38"/>
          <cell r="H38">
            <v>19.164908030335017</v>
          </cell>
          <cell r="I38"/>
          <cell r="J38"/>
          <cell r="O38"/>
          <cell r="P38"/>
          <cell r="Q38">
            <v>5.955303030303031</v>
          </cell>
          <cell r="R38"/>
          <cell r="S38"/>
          <cell r="T38"/>
          <cell r="U38"/>
          <cell r="V38"/>
          <cell r="W38"/>
          <cell r="X38"/>
          <cell r="Y38"/>
          <cell r="AB38"/>
          <cell r="AC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/>
          <cell r="E40">
            <v>41.767556874024315</v>
          </cell>
          <cell r="F40"/>
          <cell r="G40"/>
          <cell r="H40">
            <v>19.164908030335017</v>
          </cell>
          <cell r="I40"/>
          <cell r="J40"/>
          <cell r="O40"/>
          <cell r="P40"/>
          <cell r="Q40">
            <v>5.955303030303031</v>
          </cell>
          <cell r="R40"/>
          <cell r="S40"/>
          <cell r="T40"/>
          <cell r="U40"/>
          <cell r="V40"/>
          <cell r="W40"/>
          <cell r="X40"/>
          <cell r="Y40"/>
          <cell r="AB40"/>
          <cell r="AC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/>
          <cell r="F42">
            <v>36.981382756791078</v>
          </cell>
          <cell r="G42"/>
          <cell r="H42">
            <v>19.164908030335017</v>
          </cell>
          <cell r="I42"/>
          <cell r="J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AB42"/>
          <cell r="AC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/>
          <cell r="E44">
            <v>41.767556874024315</v>
          </cell>
          <cell r="F44"/>
          <cell r="G44">
            <v>35.604079263915573</v>
          </cell>
          <cell r="H44">
            <v>19.164908030335017</v>
          </cell>
          <cell r="I44"/>
          <cell r="J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AB44"/>
          <cell r="AC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/>
          <cell r="F46">
            <v>147.92553102716431</v>
          </cell>
          <cell r="G46"/>
          <cell r="H46">
            <v>38.329816060670034</v>
          </cell>
          <cell r="I46"/>
          <cell r="J46"/>
          <cell r="O46"/>
          <cell r="P46">
            <v>9.1755050505050502</v>
          </cell>
          <cell r="Q46"/>
          <cell r="R46"/>
          <cell r="S46"/>
          <cell r="T46">
            <v>21.484848484848484</v>
          </cell>
          <cell r="U46"/>
          <cell r="V46"/>
          <cell r="W46"/>
          <cell r="X46"/>
          <cell r="Y46"/>
          <cell r="AB46"/>
          <cell r="AC46"/>
          <cell r="AE46"/>
          <cell r="AF46"/>
          <cell r="AG46"/>
          <cell r="AH46"/>
          <cell r="AI46">
            <v>51.491820377689947</v>
          </cell>
          <cell r="AJ46">
            <v>9.9954710144927539</v>
          </cell>
          <cell r="AK46">
            <v>19.990942028985508</v>
          </cell>
          <cell r="AL46"/>
          <cell r="AM46"/>
          <cell r="AN46">
            <v>18.779369784804569</v>
          </cell>
          <cell r="AO46">
            <v>6.0578612209046998</v>
          </cell>
          <cell r="AP46"/>
          <cell r="AQ46"/>
          <cell r="AR46"/>
          <cell r="AS46"/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/>
          <cell r="F48">
            <v>184.90691378395542</v>
          </cell>
          <cell r="G48"/>
          <cell r="H48">
            <v>47.91227007583754</v>
          </cell>
          <cell r="I48"/>
          <cell r="J48"/>
          <cell r="O48"/>
          <cell r="P48">
            <v>9.1755050505050502</v>
          </cell>
          <cell r="Q48"/>
          <cell r="R48"/>
          <cell r="S48"/>
          <cell r="T48">
            <v>21.484848484848484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E48"/>
          <cell r="AF48"/>
          <cell r="AG48"/>
          <cell r="AH48"/>
          <cell r="AI48">
            <v>51.491820377689947</v>
          </cell>
          <cell r="AJ48">
            <v>9.9954710144927539</v>
          </cell>
          <cell r="AK48">
            <v>19.990942028985508</v>
          </cell>
          <cell r="AL48"/>
          <cell r="AM48"/>
          <cell r="AN48">
            <v>18.779369784804569</v>
          </cell>
          <cell r="AO48">
            <v>6.0578612209046998</v>
          </cell>
          <cell r="AP48"/>
          <cell r="AQ48"/>
          <cell r="AR48"/>
          <cell r="AS48"/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/>
          <cell r="E50">
            <v>83.53511374804863</v>
          </cell>
          <cell r="F50"/>
          <cell r="G50">
            <v>142.41631705566229</v>
          </cell>
          <cell r="H50">
            <v>38.329816060670034</v>
          </cell>
          <cell r="I50"/>
          <cell r="J50"/>
          <cell r="O50"/>
          <cell r="P50">
            <v>9.1755050505050502</v>
          </cell>
          <cell r="Q50"/>
          <cell r="R50"/>
          <cell r="S50"/>
          <cell r="T50">
            <v>21.484848484848484</v>
          </cell>
          <cell r="U50"/>
          <cell r="V50"/>
          <cell r="W50"/>
          <cell r="X50"/>
          <cell r="Y50"/>
          <cell r="AB50"/>
          <cell r="AC50"/>
          <cell r="AE50"/>
          <cell r="AF50"/>
          <cell r="AG50"/>
          <cell r="AH50"/>
          <cell r="AI50">
            <v>51.491820377689947</v>
          </cell>
          <cell r="AJ50">
            <v>9.9954710144927539</v>
          </cell>
          <cell r="AK50">
            <v>19.990942028985508</v>
          </cell>
          <cell r="AL50"/>
          <cell r="AM50"/>
          <cell r="AN50">
            <v>18.779369784804569</v>
          </cell>
          <cell r="AO50">
            <v>6.0578612209046998</v>
          </cell>
          <cell r="AP50"/>
          <cell r="AQ50"/>
          <cell r="AR50"/>
          <cell r="AS50"/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/>
          <cell r="E52">
            <v>104.41889218506078</v>
          </cell>
          <cell r="F52"/>
          <cell r="G52">
            <v>178.02039631957786</v>
          </cell>
          <cell r="H52">
            <v>47.91227007583754</v>
          </cell>
          <cell r="I52"/>
          <cell r="J52"/>
          <cell r="O52"/>
          <cell r="P52">
            <v>9.1755050505050502</v>
          </cell>
          <cell r="Q52"/>
          <cell r="R52"/>
          <cell r="S52"/>
          <cell r="T52">
            <v>21.484848484848484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>
            <v>51.491820377689947</v>
          </cell>
          <cell r="AJ52">
            <v>9.9954710144927539</v>
          </cell>
          <cell r="AK52">
            <v>19.990942028985508</v>
          </cell>
          <cell r="AL52"/>
          <cell r="AM52"/>
          <cell r="AN52">
            <v>18.779369784804569</v>
          </cell>
          <cell r="AO52">
            <v>6.0578612209046998</v>
          </cell>
          <cell r="AP52"/>
          <cell r="AQ52"/>
          <cell r="AR52"/>
          <cell r="AS52"/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/>
          <cell r="E54"/>
          <cell r="F54">
            <v>36.981382756791078</v>
          </cell>
          <cell r="G54"/>
          <cell r="H54">
            <v>19.164908030335017</v>
          </cell>
          <cell r="I54"/>
          <cell r="J54"/>
          <cell r="O54"/>
          <cell r="P54"/>
          <cell r="Q54"/>
          <cell r="R54">
            <v>6.7662878787878791</v>
          </cell>
          <cell r="S54"/>
          <cell r="T54"/>
          <cell r="U54"/>
          <cell r="V54"/>
          <cell r="W54">
            <v>1.0097676767676769</v>
          </cell>
          <cell r="X54"/>
          <cell r="Y54"/>
          <cell r="AB54"/>
          <cell r="AC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/>
          <cell r="E56"/>
          <cell r="F56"/>
          <cell r="G56">
            <v>35.604079263915573</v>
          </cell>
          <cell r="H56">
            <v>19.164908030335017</v>
          </cell>
          <cell r="I56"/>
          <cell r="J56"/>
          <cell r="O56"/>
          <cell r="P56"/>
          <cell r="Q56"/>
          <cell r="R56">
            <v>6.7662878787878791</v>
          </cell>
          <cell r="S56"/>
          <cell r="T56"/>
          <cell r="U56"/>
          <cell r="V56"/>
          <cell r="W56">
            <v>1.0097676767676769</v>
          </cell>
          <cell r="X56"/>
          <cell r="Y56"/>
          <cell r="AB56"/>
          <cell r="AC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/>
          <cell r="E58"/>
          <cell r="F58">
            <v>73.962765513582156</v>
          </cell>
          <cell r="G58"/>
          <cell r="H58">
            <v>19.164908030335017</v>
          </cell>
          <cell r="I58"/>
          <cell r="J58"/>
          <cell r="O58"/>
          <cell r="P58"/>
          <cell r="Q58">
            <v>5.955303030303031</v>
          </cell>
          <cell r="R58"/>
          <cell r="S58"/>
          <cell r="T58"/>
          <cell r="U58"/>
          <cell r="V58"/>
          <cell r="W58"/>
          <cell r="X58"/>
          <cell r="Y58"/>
          <cell r="AB58"/>
          <cell r="AC58"/>
          <cell r="AE58"/>
          <cell r="AF58"/>
          <cell r="AG58">
            <v>24.231444883618799</v>
          </cell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/>
          <cell r="E60"/>
          <cell r="F60">
            <v>92.453456891977709</v>
          </cell>
          <cell r="G60"/>
          <cell r="H60">
            <v>23.95613503791877</v>
          </cell>
          <cell r="I60"/>
          <cell r="J60"/>
          <cell r="O60"/>
          <cell r="P60"/>
          <cell r="Q60">
            <v>5.955303030303031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E60"/>
          <cell r="AF60"/>
          <cell r="AG60">
            <v>24.231444883618799</v>
          </cell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/>
          <cell r="E62"/>
          <cell r="F62"/>
          <cell r="G62">
            <v>35.604079263915573</v>
          </cell>
          <cell r="H62">
            <v>19.164908030335017</v>
          </cell>
          <cell r="I62"/>
          <cell r="J62"/>
          <cell r="O62"/>
          <cell r="P62"/>
          <cell r="Q62"/>
          <cell r="R62"/>
          <cell r="S62">
            <v>12.267676767676768</v>
          </cell>
          <cell r="T62"/>
          <cell r="U62"/>
          <cell r="V62"/>
          <cell r="W62"/>
          <cell r="X62"/>
          <cell r="Y62"/>
          <cell r="AB62"/>
          <cell r="AC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/>
          <cell r="E64"/>
          <cell r="F64"/>
          <cell r="G64">
            <v>35.604079263915573</v>
          </cell>
          <cell r="H64">
            <v>19.164908030335017</v>
          </cell>
          <cell r="I64"/>
          <cell r="J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AB64"/>
          <cell r="AC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>
            <v>18.173583662714098</v>
          </cell>
          <cell r="AQ64">
            <v>11.509936319718928</v>
          </cell>
          <cell r="AR64"/>
          <cell r="AS64"/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/>
          <cell r="E66"/>
          <cell r="F66"/>
          <cell r="G66">
            <v>44.505099079894464</v>
          </cell>
          <cell r="H66">
            <v>23.95613503791877</v>
          </cell>
          <cell r="I66"/>
          <cell r="J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>
            <v>18.173583662714098</v>
          </cell>
          <cell r="AQ66">
            <v>11.509936319718928</v>
          </cell>
          <cell r="AR66"/>
          <cell r="AS66"/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/>
          <cell r="E68"/>
          <cell r="F68"/>
          <cell r="G68"/>
          <cell r="H68"/>
          <cell r="I68"/>
          <cell r="J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AB68"/>
          <cell r="AC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/>
          <cell r="E70"/>
          <cell r="F70"/>
          <cell r="G70">
            <v>35.604079263915573</v>
          </cell>
          <cell r="H70">
            <v>19.164908030335017</v>
          </cell>
          <cell r="I70"/>
          <cell r="J70"/>
          <cell r="O70"/>
          <cell r="P70"/>
          <cell r="Q70"/>
          <cell r="R70"/>
          <cell r="S70"/>
          <cell r="T70">
            <v>21.484848484848484</v>
          </cell>
          <cell r="U70"/>
          <cell r="V70"/>
          <cell r="W70"/>
          <cell r="X70"/>
          <cell r="Y70"/>
          <cell r="AB70"/>
          <cell r="AC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3.0289306104523499</v>
          </cell>
          <cell r="AS70"/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/>
          <cell r="E72"/>
          <cell r="F72"/>
          <cell r="G72">
            <v>35.604079263915573</v>
          </cell>
          <cell r="H72">
            <v>38.329816060670034</v>
          </cell>
          <cell r="I72"/>
          <cell r="J72"/>
          <cell r="O72"/>
          <cell r="P72"/>
          <cell r="Q72"/>
          <cell r="R72"/>
          <cell r="S72"/>
          <cell r="T72">
            <v>21.484848484848484</v>
          </cell>
          <cell r="U72"/>
          <cell r="V72"/>
          <cell r="W72"/>
          <cell r="X72"/>
          <cell r="Y72"/>
          <cell r="AB72"/>
          <cell r="AC72"/>
          <cell r="AE72"/>
          <cell r="AF72"/>
          <cell r="AG72"/>
          <cell r="AH72"/>
          <cell r="AI72"/>
          <cell r="AJ72"/>
          <cell r="AK72"/>
          <cell r="AL72"/>
          <cell r="AM72"/>
          <cell r="AN72">
            <v>18.779369784804569</v>
          </cell>
          <cell r="AO72"/>
          <cell r="AP72"/>
          <cell r="AQ72"/>
          <cell r="AR72"/>
          <cell r="AS72"/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/>
          <cell r="E74"/>
          <cell r="F74"/>
          <cell r="G74">
            <v>44.505099079894464</v>
          </cell>
          <cell r="H74">
            <v>47.91227007583754</v>
          </cell>
          <cell r="I74"/>
          <cell r="J74"/>
          <cell r="O74"/>
          <cell r="P74"/>
          <cell r="Q74"/>
          <cell r="R74"/>
          <cell r="S74"/>
          <cell r="T74">
            <v>21.484848484848484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E74"/>
          <cell r="AF74"/>
          <cell r="AG74"/>
          <cell r="AH74"/>
          <cell r="AI74"/>
          <cell r="AJ74"/>
          <cell r="AK74"/>
          <cell r="AL74"/>
          <cell r="AM74"/>
          <cell r="AN74">
            <v>18.779369784804569</v>
          </cell>
          <cell r="AO74"/>
          <cell r="AP74"/>
          <cell r="AQ74"/>
          <cell r="AR74"/>
          <cell r="AS74"/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/>
          <cell r="E76"/>
          <cell r="F76">
            <v>73.962765513582156</v>
          </cell>
          <cell r="G76"/>
          <cell r="H76">
            <v>19.164908030335017</v>
          </cell>
          <cell r="I76"/>
          <cell r="J76"/>
          <cell r="O76"/>
          <cell r="P76"/>
          <cell r="Q76"/>
          <cell r="R76"/>
          <cell r="S76"/>
          <cell r="T76">
            <v>21.484848484848484</v>
          </cell>
          <cell r="U76"/>
          <cell r="V76"/>
          <cell r="W76"/>
          <cell r="X76"/>
          <cell r="Y76"/>
          <cell r="AB76"/>
          <cell r="AC76"/>
          <cell r="AE76"/>
          <cell r="AF76"/>
          <cell r="AG76">
            <v>24.231444883618799</v>
          </cell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/>
          <cell r="E78"/>
          <cell r="F78">
            <v>92.453456891977709</v>
          </cell>
          <cell r="G78"/>
          <cell r="H78">
            <v>23.95613503791877</v>
          </cell>
          <cell r="I78"/>
          <cell r="J78"/>
          <cell r="O78"/>
          <cell r="P78"/>
          <cell r="Q78"/>
          <cell r="R78"/>
          <cell r="S78"/>
          <cell r="T78">
            <v>21.484848484848484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E78"/>
          <cell r="AF78"/>
          <cell r="AG78">
            <v>24.231444883618799</v>
          </cell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/>
          <cell r="E80"/>
          <cell r="F80"/>
          <cell r="G80">
            <v>35.604079263915573</v>
          </cell>
          <cell r="H80">
            <v>19.164908030335017</v>
          </cell>
          <cell r="I80"/>
          <cell r="J80"/>
          <cell r="O80"/>
          <cell r="P80"/>
          <cell r="Q80"/>
          <cell r="R80">
            <v>6.7662878787878791</v>
          </cell>
          <cell r="S80"/>
          <cell r="T80"/>
          <cell r="U80"/>
          <cell r="V80"/>
          <cell r="W80"/>
          <cell r="X80"/>
          <cell r="Y80"/>
          <cell r="AB80"/>
          <cell r="AC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/>
          <cell r="E82"/>
          <cell r="F82"/>
          <cell r="G82">
            <v>44.505099079894464</v>
          </cell>
          <cell r="H82">
            <v>23.95613503791877</v>
          </cell>
          <cell r="I82"/>
          <cell r="J82"/>
          <cell r="O82"/>
          <cell r="P82"/>
          <cell r="Q82"/>
          <cell r="R82">
            <v>6.7662878787878791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/>
          <cell r="E84"/>
          <cell r="F84"/>
          <cell r="G84"/>
          <cell r="H84"/>
          <cell r="I84">
            <v>63.933948941063235</v>
          </cell>
          <cell r="J84">
            <v>98.357243211221771</v>
          </cell>
          <cell r="O84"/>
          <cell r="P84">
            <v>4.5877525252525251</v>
          </cell>
          <cell r="Q84">
            <v>5.955303030303031</v>
          </cell>
          <cell r="R84"/>
          <cell r="S84"/>
          <cell r="T84">
            <v>21.484848484848484</v>
          </cell>
          <cell r="U84">
            <v>11.052727272727273</v>
          </cell>
          <cell r="V84"/>
          <cell r="W84"/>
          <cell r="X84"/>
          <cell r="Y84"/>
          <cell r="AB84"/>
          <cell r="AC84"/>
          <cell r="AE84"/>
          <cell r="AF84"/>
          <cell r="AG84">
            <v>24.231444883618799</v>
          </cell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/>
          <cell r="E86"/>
          <cell r="F86"/>
          <cell r="G86">
            <v>35.604079263915573</v>
          </cell>
          <cell r="H86">
            <v>19.164908030335017</v>
          </cell>
          <cell r="I86"/>
          <cell r="J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45.719191919191914</v>
          </cell>
          <cell r="AB86"/>
          <cell r="AC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/>
          <cell r="E88"/>
          <cell r="F88"/>
          <cell r="G88">
            <v>44.505099079894464</v>
          </cell>
          <cell r="H88">
            <v>23.95613503791877</v>
          </cell>
          <cell r="I88"/>
          <cell r="J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>
            <v>45.719191919191914</v>
          </cell>
          <cell r="AA88"/>
          <cell r="AB88"/>
          <cell r="AC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/>
          <cell r="E90"/>
          <cell r="F90"/>
          <cell r="G90">
            <v>71.208158527831145</v>
          </cell>
          <cell r="H90">
            <v>38.329816060670034</v>
          </cell>
          <cell r="I90"/>
          <cell r="J90"/>
          <cell r="O90"/>
          <cell r="P90"/>
          <cell r="Q90"/>
          <cell r="R90"/>
          <cell r="S90">
            <v>12.267676767676768</v>
          </cell>
          <cell r="T90"/>
          <cell r="U90"/>
          <cell r="V90"/>
          <cell r="W90"/>
          <cell r="X90"/>
          <cell r="Y90"/>
          <cell r="AB90"/>
          <cell r="AC90"/>
          <cell r="AE90"/>
          <cell r="AF90"/>
          <cell r="AG90"/>
          <cell r="AH90"/>
          <cell r="AI90"/>
          <cell r="AJ90">
            <v>9.9954710144927539</v>
          </cell>
          <cell r="AK90"/>
          <cell r="AL90"/>
          <cell r="AM90"/>
          <cell r="AN90">
            <v>18.779369784804569</v>
          </cell>
          <cell r="AO90"/>
          <cell r="AP90"/>
          <cell r="AQ90"/>
          <cell r="AR90"/>
          <cell r="AS90"/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/>
          <cell r="E92"/>
          <cell r="F92"/>
          <cell r="G92">
            <v>89.010198159788928</v>
          </cell>
          <cell r="H92">
            <v>47.91227007583754</v>
          </cell>
          <cell r="I92"/>
          <cell r="J92"/>
          <cell r="O92"/>
          <cell r="P92"/>
          <cell r="Q92"/>
          <cell r="R92"/>
          <cell r="S92">
            <v>12.267676767676768</v>
          </cell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E92"/>
          <cell r="AF92"/>
          <cell r="AG92"/>
          <cell r="AH92"/>
          <cell r="AI92"/>
          <cell r="AJ92">
            <v>9.9954710144927539</v>
          </cell>
          <cell r="AK92"/>
          <cell r="AL92"/>
          <cell r="AM92"/>
          <cell r="AN92">
            <v>18.779369784804569</v>
          </cell>
          <cell r="AO92"/>
          <cell r="AP92"/>
          <cell r="AQ92"/>
          <cell r="AR92"/>
          <cell r="AS92"/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/>
          <cell r="E94"/>
          <cell r="F94">
            <v>36.981382756791078</v>
          </cell>
          <cell r="G94"/>
          <cell r="H94">
            <v>19.164908030335017</v>
          </cell>
          <cell r="I94"/>
          <cell r="J94"/>
          <cell r="O94"/>
          <cell r="P94">
            <v>4.5877525252525251</v>
          </cell>
          <cell r="Q94"/>
          <cell r="R94"/>
          <cell r="S94"/>
          <cell r="T94"/>
          <cell r="U94"/>
          <cell r="V94"/>
          <cell r="W94"/>
          <cell r="X94"/>
          <cell r="Y94"/>
          <cell r="AB94"/>
          <cell r="AC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/>
          <cell r="E96"/>
          <cell r="F96">
            <v>36.981382756791078</v>
          </cell>
          <cell r="G96">
            <v>35.604079263915573</v>
          </cell>
          <cell r="H96">
            <v>19.164908030335017</v>
          </cell>
          <cell r="I96"/>
          <cell r="J96"/>
          <cell r="O96"/>
          <cell r="P96">
            <v>4.5877525252525251</v>
          </cell>
          <cell r="Q96"/>
          <cell r="R96"/>
          <cell r="S96"/>
          <cell r="T96"/>
          <cell r="U96"/>
          <cell r="V96"/>
          <cell r="W96"/>
          <cell r="X96"/>
          <cell r="Y96"/>
          <cell r="AB96"/>
          <cell r="AC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/>
          <cell r="E98"/>
          <cell r="F98"/>
          <cell r="G98">
            <v>35.604079263915573</v>
          </cell>
          <cell r="H98">
            <v>19.164908030335017</v>
          </cell>
          <cell r="I98"/>
          <cell r="J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>
            <v>52.119191919191913</v>
          </cell>
          <cell r="AB98"/>
          <cell r="AC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/>
          <cell r="E100"/>
          <cell r="F100"/>
          <cell r="G100">
            <v>35.604079263915573</v>
          </cell>
          <cell r="H100">
            <v>19.164908030335017</v>
          </cell>
          <cell r="I100"/>
          <cell r="J100"/>
          <cell r="O100"/>
          <cell r="P100"/>
          <cell r="Q100"/>
          <cell r="R100"/>
          <cell r="S100"/>
          <cell r="T100"/>
          <cell r="U100"/>
          <cell r="V100"/>
          <cell r="W100"/>
          <cell r="X100">
            <v>22.620833333333334</v>
          </cell>
          <cell r="Y100"/>
          <cell r="AB100"/>
          <cell r="AC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/>
          <cell r="E102"/>
          <cell r="F102"/>
          <cell r="G102"/>
          <cell r="H102"/>
          <cell r="I102"/>
          <cell r="J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AB102"/>
          <cell r="AC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2DE1-8142-43E0-95C6-1B7BC1527AEC}">
  <sheetPr>
    <tabColor theme="8" tint="-0.249977111117893"/>
    <pageSetUpPr fitToPage="1"/>
  </sheetPr>
  <dimension ref="A1:T50"/>
  <sheetViews>
    <sheetView showGridLines="0" tabSelected="1" topLeftCell="E9" zoomScale="90" zoomScaleNormal="90" workbookViewId="0">
      <selection activeCell="P24" sqref="P24"/>
    </sheetView>
  </sheetViews>
  <sheetFormatPr defaultRowHeight="14.45"/>
  <cols>
    <col min="1" max="1" width="4.7109375" style="4" customWidth="1"/>
    <col min="2" max="2" width="17.7109375" style="4" customWidth="1"/>
    <col min="3" max="3" width="21.140625" style="4" customWidth="1"/>
    <col min="4" max="4" width="13.140625" style="4" customWidth="1"/>
    <col min="5" max="5" width="18" style="4" customWidth="1"/>
    <col min="6" max="6" width="5.7109375" style="4" customWidth="1"/>
    <col min="7" max="10" width="18" style="4" customWidth="1"/>
    <col min="11" max="11" width="4.7109375" style="4" customWidth="1"/>
    <col min="12" max="15" width="18" style="4" customWidth="1"/>
    <col min="16" max="16" width="8.5703125" style="16" customWidth="1"/>
    <col min="17" max="17" width="25.28515625" customWidth="1"/>
    <col min="18" max="19" width="13.28515625" bestFit="1" customWidth="1"/>
    <col min="20" max="20" width="12.5703125" bestFit="1" customWidth="1"/>
  </cols>
  <sheetData>
    <row r="1" spans="2:20" s="4" customFormat="1" ht="13.9">
      <c r="P1" s="16"/>
    </row>
    <row r="2" spans="2:20" s="4" customFormat="1" ht="13.9">
      <c r="P2" s="16"/>
    </row>
    <row r="3" spans="2:20" s="4" customFormat="1" ht="13.9">
      <c r="L3" s="20"/>
      <c r="M3" s="15"/>
      <c r="N3" s="14"/>
      <c r="O3" s="14"/>
      <c r="P3" s="23"/>
    </row>
    <row r="4" spans="2:20" s="4" customFormat="1" ht="17.45">
      <c r="B4" s="10" t="s">
        <v>0</v>
      </c>
      <c r="C4" s="10"/>
      <c r="D4" s="10"/>
      <c r="E4" s="10"/>
      <c r="F4" s="10"/>
      <c r="G4" s="10"/>
      <c r="H4" s="10"/>
      <c r="I4" s="10"/>
      <c r="J4" s="10"/>
      <c r="K4" s="10"/>
      <c r="M4" s="22"/>
      <c r="N4" s="10"/>
      <c r="O4" s="14"/>
      <c r="P4" s="23"/>
    </row>
    <row r="5" spans="2:20" s="4" customFormat="1">
      <c r="O5" s="11"/>
      <c r="P5" s="24"/>
      <c r="Q5" s="9"/>
      <c r="R5" s="43" t="s">
        <v>1</v>
      </c>
      <c r="S5" s="43" t="s">
        <v>2</v>
      </c>
      <c r="T5" s="43" t="s">
        <v>3</v>
      </c>
    </row>
    <row r="6" spans="2:20" s="4" customFormat="1" ht="24.6" customHeight="1">
      <c r="P6" s="16"/>
      <c r="Q6" s="43" t="s">
        <v>4</v>
      </c>
      <c r="R6" s="35">
        <v>-4.3376670688177965E-2</v>
      </c>
      <c r="S6" s="35">
        <v>5.1227834617475931E-2</v>
      </c>
      <c r="T6" s="36">
        <f>((R6+1)*(S6+1))-1</f>
        <v>5.629071017027254E-3</v>
      </c>
    </row>
    <row r="7" spans="2:20" s="4" customFormat="1" ht="21" customHeight="1">
      <c r="B7" s="55" t="s">
        <v>5</v>
      </c>
      <c r="C7" s="55"/>
      <c r="D7" s="55"/>
      <c r="E7" s="55"/>
      <c r="F7" s="6"/>
      <c r="G7" s="55" t="s">
        <v>6</v>
      </c>
      <c r="H7" s="55"/>
      <c r="I7" s="55"/>
      <c r="J7" s="55"/>
      <c r="K7" s="6"/>
      <c r="L7" s="55" t="s">
        <v>7</v>
      </c>
      <c r="M7" s="55"/>
      <c r="N7" s="55"/>
      <c r="O7" s="55"/>
      <c r="P7" s="25"/>
      <c r="Q7" s="43" t="s">
        <v>8</v>
      </c>
      <c r="R7" s="35">
        <v>-4.3376670688177965E-2</v>
      </c>
      <c r="S7" s="35">
        <v>7.2596971618859252E-2</v>
      </c>
      <c r="T7" s="36">
        <f>(R7+1)*(S7+1)-1</f>
        <v>2.6071285999811122E-2</v>
      </c>
    </row>
    <row r="8" spans="2:20" s="16" customFormat="1" ht="44.45" customHeight="1">
      <c r="B8" s="59" t="s">
        <v>9</v>
      </c>
      <c r="C8" s="59"/>
      <c r="D8" s="59"/>
      <c r="E8" s="59"/>
      <c r="F8" s="6"/>
      <c r="G8" s="59" t="s">
        <v>10</v>
      </c>
      <c r="H8" s="59"/>
      <c r="I8" s="59"/>
      <c r="J8" s="59"/>
      <c r="K8" s="6"/>
      <c r="L8" s="58" t="s">
        <v>11</v>
      </c>
      <c r="M8" s="58"/>
      <c r="N8" s="58"/>
      <c r="O8" s="58"/>
      <c r="P8" s="37"/>
    </row>
    <row r="9" spans="2:20" s="4" customFormat="1" ht="9" customHeight="1">
      <c r="B9" s="57"/>
      <c r="C9" s="57"/>
      <c r="D9" s="57"/>
      <c r="E9" s="57"/>
      <c r="F9" s="8"/>
      <c r="G9" s="57"/>
      <c r="H9" s="57"/>
      <c r="I9" s="57"/>
      <c r="J9" s="57"/>
      <c r="K9" s="8"/>
      <c r="L9" s="56"/>
      <c r="M9" s="56"/>
      <c r="N9" s="56"/>
      <c r="O9" s="56"/>
      <c r="P9" s="26"/>
    </row>
    <row r="10" spans="2:20" s="4" customFormat="1" ht="49.5" customHeight="1">
      <c r="B10" s="7" t="s">
        <v>12</v>
      </c>
      <c r="C10" s="7" t="s">
        <v>13</v>
      </c>
      <c r="D10" s="7" t="s">
        <v>14</v>
      </c>
      <c r="E10" s="7" t="s">
        <v>15</v>
      </c>
      <c r="G10" s="7" t="s">
        <v>12</v>
      </c>
      <c r="H10" s="7" t="s">
        <v>13</v>
      </c>
      <c r="I10" s="7" t="s">
        <v>14</v>
      </c>
      <c r="J10" s="7" t="s">
        <v>15</v>
      </c>
      <c r="L10" s="7" t="s">
        <v>12</v>
      </c>
      <c r="M10" s="7" t="s">
        <v>13</v>
      </c>
      <c r="N10" s="7" t="s">
        <v>14</v>
      </c>
      <c r="O10" s="7" t="s">
        <v>15</v>
      </c>
      <c r="P10" s="24"/>
      <c r="Q10" s="19" t="s">
        <v>16</v>
      </c>
      <c r="R10" s="44"/>
      <c r="S10" s="45"/>
    </row>
    <row r="11" spans="2:20" s="4" customFormat="1" ht="15" customHeight="1">
      <c r="B11" s="49" t="s">
        <v>17</v>
      </c>
      <c r="C11" s="1" t="s">
        <v>18</v>
      </c>
      <c r="D11" s="52">
        <v>8</v>
      </c>
      <c r="E11" s="2">
        <v>2.9899754848152926</v>
      </c>
      <c r="G11" s="49" t="s">
        <v>17</v>
      </c>
      <c r="H11" s="1" t="s">
        <v>18</v>
      </c>
      <c r="I11" s="52">
        <f>D11</f>
        <v>8</v>
      </c>
      <c r="J11" s="2">
        <v>2.96</v>
      </c>
      <c r="L11" s="49" t="s">
        <v>17</v>
      </c>
      <c r="M11" s="1" t="s">
        <v>18</v>
      </c>
      <c r="N11" s="52">
        <f>I11*(1+Q11)</f>
        <v>8.045032568136218</v>
      </c>
      <c r="O11" s="2">
        <f>J11*(1+$Q$11)</f>
        <v>2.9766620502104004</v>
      </c>
      <c r="P11" s="24"/>
      <c r="Q11" s="21">
        <f>T6</f>
        <v>5.629071017027254E-3</v>
      </c>
      <c r="R11" s="12"/>
      <c r="S11" s="45"/>
      <c r="T11" s="11"/>
    </row>
    <row r="12" spans="2:20" s="4" customFormat="1" ht="15" customHeight="1">
      <c r="B12" s="50"/>
      <c r="C12" s="1" t="s">
        <v>19</v>
      </c>
      <c r="D12" s="53"/>
      <c r="E12" s="2">
        <v>3.5879705817783512</v>
      </c>
      <c r="G12" s="50"/>
      <c r="H12" s="1" t="s">
        <v>19</v>
      </c>
      <c r="I12" s="53"/>
      <c r="J12" s="2">
        <v>3.55</v>
      </c>
      <c r="L12" s="50"/>
      <c r="M12" s="1" t="s">
        <v>19</v>
      </c>
      <c r="N12" s="53"/>
      <c r="O12" s="2">
        <f t="shared" ref="O12:O22" si="0">J12*(1+$Q$11)</f>
        <v>3.5699832021104467</v>
      </c>
      <c r="P12" s="24"/>
      <c r="Q12" s="20"/>
      <c r="R12" s="17"/>
      <c r="S12" s="12"/>
      <c r="T12" s="11"/>
    </row>
    <row r="13" spans="2:20" s="4" customFormat="1" ht="14.25" customHeight="1">
      <c r="B13" s="50"/>
      <c r="C13" s="1" t="s">
        <v>20</v>
      </c>
      <c r="D13" s="53"/>
      <c r="E13" s="2">
        <v>7.1041817519211348</v>
      </c>
      <c r="G13" s="50"/>
      <c r="H13" s="1" t="s">
        <v>20</v>
      </c>
      <c r="I13" s="53"/>
      <c r="J13" s="2">
        <v>7.0289999999999999</v>
      </c>
      <c r="L13" s="50"/>
      <c r="M13" s="1" t="s">
        <v>20</v>
      </c>
      <c r="N13" s="53"/>
      <c r="O13" s="2">
        <f t="shared" si="0"/>
        <v>7.0685667401786842</v>
      </c>
      <c r="P13" s="24"/>
      <c r="Q13" s="46" t="s">
        <v>21</v>
      </c>
      <c r="R13" s="44"/>
      <c r="S13" s="17"/>
      <c r="T13" s="11"/>
    </row>
    <row r="14" spans="2:20" s="4" customFormat="1" ht="15">
      <c r="B14" s="50"/>
      <c r="C14" s="1" t="s">
        <v>22</v>
      </c>
      <c r="D14" s="53"/>
      <c r="E14" s="2">
        <v>10.656272627881703</v>
      </c>
      <c r="G14" s="50"/>
      <c r="H14" s="1" t="s">
        <v>22</v>
      </c>
      <c r="I14" s="53"/>
      <c r="J14" s="2">
        <v>10.19205</v>
      </c>
      <c r="L14" s="50"/>
      <c r="M14" s="1" t="s">
        <v>22</v>
      </c>
      <c r="N14" s="53"/>
      <c r="O14" s="2">
        <f t="shared" si="0"/>
        <v>10.249421773259092</v>
      </c>
      <c r="P14" s="24"/>
      <c r="Q14" s="47"/>
      <c r="R14" s="44"/>
      <c r="S14" s="20"/>
      <c r="T14" s="11"/>
    </row>
    <row r="15" spans="2:20" s="4" customFormat="1" ht="15">
      <c r="B15" s="50"/>
      <c r="C15" s="1" t="s">
        <v>23</v>
      </c>
      <c r="D15" s="53"/>
      <c r="E15" s="2">
        <v>17.050036204610727</v>
      </c>
      <c r="G15" s="50"/>
      <c r="H15" s="1" t="s">
        <v>23</v>
      </c>
      <c r="I15" s="53"/>
      <c r="J15" s="2">
        <v>15.288074999999999</v>
      </c>
      <c r="L15" s="50"/>
      <c r="M15" s="1" t="s">
        <v>23</v>
      </c>
      <c r="N15" s="53"/>
      <c r="O15" s="2">
        <f t="shared" si="0"/>
        <v>15.374132659888637</v>
      </c>
      <c r="P15" s="24"/>
      <c r="Q15" s="47"/>
      <c r="R15" s="44"/>
      <c r="S15" s="18"/>
    </row>
    <row r="16" spans="2:20" s="4" customFormat="1" ht="15">
      <c r="B16" s="51"/>
      <c r="C16" s="1" t="s">
        <v>24</v>
      </c>
      <c r="D16" s="53"/>
      <c r="E16" s="2">
        <v>23.870050686455016</v>
      </c>
      <c r="G16" s="51"/>
      <c r="H16" s="1" t="s">
        <v>24</v>
      </c>
      <c r="I16" s="54"/>
      <c r="J16" s="2">
        <v>19.8744975</v>
      </c>
      <c r="L16" s="51"/>
      <c r="M16" s="1" t="s">
        <v>24</v>
      </c>
      <c r="N16" s="54"/>
      <c r="O16" s="2">
        <f t="shared" si="0"/>
        <v>19.986372457855232</v>
      </c>
      <c r="P16" s="24"/>
      <c r="Q16" s="48"/>
      <c r="R16" s="44"/>
      <c r="S16" s="18"/>
    </row>
    <row r="17" spans="1:20" s="4" customFormat="1" ht="13.9">
      <c r="B17" s="49" t="s">
        <v>25</v>
      </c>
      <c r="C17" s="1" t="s">
        <v>18</v>
      </c>
      <c r="D17" s="60">
        <f>D11/2</f>
        <v>4</v>
      </c>
      <c r="E17" s="2">
        <v>1.4949877424076463</v>
      </c>
      <c r="G17" s="49" t="s">
        <v>25</v>
      </c>
      <c r="H17" s="1" t="s">
        <v>18</v>
      </c>
      <c r="I17" s="60">
        <f>D17</f>
        <v>4</v>
      </c>
      <c r="J17" s="2">
        <v>1.48</v>
      </c>
      <c r="L17" s="49" t="s">
        <v>25</v>
      </c>
      <c r="M17" s="1" t="s">
        <v>18</v>
      </c>
      <c r="N17" s="60">
        <f>I17*(1+Q11)</f>
        <v>4.022516284068109</v>
      </c>
      <c r="O17" s="2">
        <f>J17*(1+$Q$11)</f>
        <v>1.4883310251052002</v>
      </c>
      <c r="P17" s="24"/>
      <c r="Q17" s="21">
        <f>T7</f>
        <v>2.6071285999811122E-2</v>
      </c>
      <c r="R17" s="12"/>
      <c r="S17" s="20"/>
    </row>
    <row r="18" spans="1:20" s="4" customFormat="1" ht="13.9">
      <c r="B18" s="50"/>
      <c r="C18" s="1" t="s">
        <v>19</v>
      </c>
      <c r="D18" s="61"/>
      <c r="E18" s="2">
        <v>1.7939852908891756</v>
      </c>
      <c r="G18" s="50"/>
      <c r="H18" s="1" t="s">
        <v>19</v>
      </c>
      <c r="I18" s="61"/>
      <c r="J18" s="2">
        <v>1.7749999999999999</v>
      </c>
      <c r="L18" s="50"/>
      <c r="M18" s="1" t="s">
        <v>19</v>
      </c>
      <c r="N18" s="61"/>
      <c r="O18" s="2">
        <f t="shared" si="0"/>
        <v>1.7849916010552234</v>
      </c>
      <c r="P18" s="24"/>
    </row>
    <row r="19" spans="1:20" s="4" customFormat="1" ht="13.9">
      <c r="B19" s="50"/>
      <c r="C19" s="1" t="s">
        <v>20</v>
      </c>
      <c r="D19" s="61"/>
      <c r="E19" s="2">
        <v>3.5520908759605674</v>
      </c>
      <c r="G19" s="50"/>
      <c r="H19" s="1" t="s">
        <v>20</v>
      </c>
      <c r="I19" s="61"/>
      <c r="J19" s="2">
        <v>3.5145</v>
      </c>
      <c r="L19" s="50"/>
      <c r="M19" s="1" t="s">
        <v>20</v>
      </c>
      <c r="N19" s="61"/>
      <c r="O19" s="2">
        <f t="shared" si="0"/>
        <v>3.5342833700893421</v>
      </c>
      <c r="P19" s="24"/>
    </row>
    <row r="20" spans="1:20" s="4" customFormat="1" ht="13.9">
      <c r="B20" s="50"/>
      <c r="C20" s="1" t="s">
        <v>22</v>
      </c>
      <c r="D20" s="61"/>
      <c r="E20" s="2">
        <v>5.3281363139408517</v>
      </c>
      <c r="G20" s="50"/>
      <c r="H20" s="1" t="s">
        <v>22</v>
      </c>
      <c r="I20" s="61"/>
      <c r="J20" s="2">
        <v>5.096025</v>
      </c>
      <c r="L20" s="50"/>
      <c r="M20" s="1" t="s">
        <v>22</v>
      </c>
      <c r="N20" s="61"/>
      <c r="O20" s="2">
        <f t="shared" si="0"/>
        <v>5.1247108866295461</v>
      </c>
      <c r="P20" s="24"/>
      <c r="Q20" s="38"/>
      <c r="R20" s="39"/>
      <c r="S20" s="39"/>
    </row>
    <row r="21" spans="1:20" s="4" customFormat="1" ht="13.9">
      <c r="B21" s="50"/>
      <c r="C21" s="1" t="s">
        <v>23</v>
      </c>
      <c r="D21" s="61"/>
      <c r="E21" s="2">
        <v>17.050036204610727</v>
      </c>
      <c r="G21" s="50"/>
      <c r="H21" s="1" t="s">
        <v>23</v>
      </c>
      <c r="I21" s="61"/>
      <c r="J21" s="2">
        <v>15.288074999999999</v>
      </c>
      <c r="L21" s="50"/>
      <c r="M21" s="1" t="s">
        <v>23</v>
      </c>
      <c r="N21" s="61"/>
      <c r="O21" s="2">
        <f t="shared" si="0"/>
        <v>15.374132659888637</v>
      </c>
      <c r="P21" s="24"/>
      <c r="Q21" s="38"/>
      <c r="R21" s="39"/>
      <c r="S21" s="39"/>
    </row>
    <row r="22" spans="1:20" s="4" customFormat="1" ht="13.9">
      <c r="B22" s="51"/>
      <c r="C22" s="1" t="s">
        <v>24</v>
      </c>
      <c r="D22" s="62"/>
      <c r="E22" s="2">
        <v>23.870050686455016</v>
      </c>
      <c r="G22" s="51"/>
      <c r="H22" s="1" t="s">
        <v>24</v>
      </c>
      <c r="I22" s="62"/>
      <c r="J22" s="2">
        <v>19.8744975</v>
      </c>
      <c r="L22" s="51"/>
      <c r="M22" s="1" t="s">
        <v>24</v>
      </c>
      <c r="N22" s="62"/>
      <c r="O22" s="2">
        <f t="shared" si="0"/>
        <v>19.986372457855232</v>
      </c>
      <c r="P22" s="24"/>
      <c r="Q22" s="38"/>
      <c r="R22" s="39"/>
      <c r="S22" s="39"/>
    </row>
    <row r="23" spans="1:20" s="4" customFormat="1" ht="14.45" customHeight="1">
      <c r="B23" s="49" t="s">
        <v>26</v>
      </c>
      <c r="C23" s="1" t="s">
        <v>27</v>
      </c>
      <c r="D23" s="60">
        <v>21</v>
      </c>
      <c r="E23" s="3">
        <v>6.1430405415296017</v>
      </c>
      <c r="G23" s="49" t="s">
        <v>26</v>
      </c>
      <c r="H23" s="1" t="s">
        <v>27</v>
      </c>
      <c r="I23" s="60">
        <f>D23</f>
        <v>21</v>
      </c>
      <c r="J23" s="2">
        <v>6.1</v>
      </c>
      <c r="L23" s="49" t="s">
        <v>26</v>
      </c>
      <c r="M23" s="1" t="s">
        <v>27</v>
      </c>
      <c r="N23" s="60">
        <f>I23*(1+Q17)</f>
        <v>21.547497005996032</v>
      </c>
      <c r="O23" s="2">
        <f>J23*(1+$Q$17)</f>
        <v>6.2590348445988475</v>
      </c>
      <c r="P23" s="24"/>
      <c r="Q23" s="38"/>
      <c r="R23" s="39"/>
      <c r="S23" s="39"/>
    </row>
    <row r="24" spans="1:20" s="4" customFormat="1" ht="13.9">
      <c r="B24" s="50"/>
      <c r="C24" s="1" t="s">
        <v>28</v>
      </c>
      <c r="D24" s="61"/>
      <c r="E24" s="3">
        <v>7.6788006769120019</v>
      </c>
      <c r="G24" s="50"/>
      <c r="H24" s="1" t="s">
        <v>28</v>
      </c>
      <c r="I24" s="61"/>
      <c r="J24" s="2">
        <v>7.625</v>
      </c>
      <c r="L24" s="50"/>
      <c r="M24" s="1" t="s">
        <v>28</v>
      </c>
      <c r="N24" s="61"/>
      <c r="O24" s="2">
        <f t="shared" ref="O24:O32" si="1">J24*(1+$Q$17)</f>
        <v>7.8237935557485594</v>
      </c>
      <c r="P24" s="24"/>
      <c r="Q24" s="38"/>
      <c r="R24" s="39"/>
      <c r="S24" s="39"/>
    </row>
    <row r="25" spans="1:20" s="4" customFormat="1" ht="13.9">
      <c r="B25" s="50"/>
      <c r="C25" s="1" t="s">
        <v>29</v>
      </c>
      <c r="D25" s="61"/>
      <c r="E25" s="3">
        <v>9.982440879985603</v>
      </c>
      <c r="G25" s="50"/>
      <c r="H25" s="1" t="s">
        <v>29</v>
      </c>
      <c r="I25" s="61"/>
      <c r="J25" s="2">
        <v>9.8362499999999997</v>
      </c>
      <c r="L25" s="50"/>
      <c r="M25" s="1" t="s">
        <v>29</v>
      </c>
      <c r="N25" s="61"/>
      <c r="O25" s="2">
        <f t="shared" si="1"/>
        <v>10.092693686915641</v>
      </c>
      <c r="P25" s="24"/>
      <c r="Q25" s="38"/>
      <c r="R25" s="39"/>
      <c r="S25" s="39"/>
    </row>
    <row r="26" spans="1:20" s="4" customFormat="1" ht="13.9">
      <c r="B26" s="50"/>
      <c r="C26" s="1" t="s">
        <v>30</v>
      </c>
      <c r="D26" s="61"/>
      <c r="E26" s="3">
        <v>12.478051099982002</v>
      </c>
      <c r="G26" s="50"/>
      <c r="H26" s="1" t="s">
        <v>30</v>
      </c>
      <c r="I26" s="61"/>
      <c r="J26" s="2">
        <v>12.196949999999999</v>
      </c>
      <c r="L26" s="50"/>
      <c r="M26" s="1" t="s">
        <v>30</v>
      </c>
      <c r="N26" s="61"/>
      <c r="O26" s="2">
        <f t="shared" si="1"/>
        <v>12.514940171775395</v>
      </c>
      <c r="P26" s="24"/>
      <c r="Q26" s="38"/>
      <c r="R26" s="39"/>
      <c r="S26" s="39"/>
    </row>
    <row r="27" spans="1:20" s="5" customFormat="1" ht="13.9">
      <c r="B27" s="51"/>
      <c r="C27" s="1" t="s">
        <v>31</v>
      </c>
      <c r="D27" s="62"/>
      <c r="E27" s="3">
        <v>14.973661319978403</v>
      </c>
      <c r="G27" s="51"/>
      <c r="H27" s="1" t="s">
        <v>31</v>
      </c>
      <c r="I27" s="62"/>
      <c r="J27" s="2">
        <v>14.392400999999998</v>
      </c>
      <c r="L27" s="51"/>
      <c r="M27" s="1" t="s">
        <v>31</v>
      </c>
      <c r="N27" s="62"/>
      <c r="O27" s="2">
        <f t="shared" si="1"/>
        <v>14.767629402694965</v>
      </c>
      <c r="P27" s="24"/>
      <c r="Q27" s="38"/>
      <c r="R27" s="40"/>
      <c r="S27" s="40"/>
    </row>
    <row r="28" spans="1:20">
      <c r="A28"/>
      <c r="B28" s="49" t="s">
        <v>32</v>
      </c>
      <c r="C28" s="1" t="s">
        <v>27</v>
      </c>
      <c r="D28" s="60">
        <f>D23*1.5</f>
        <v>31.5</v>
      </c>
      <c r="E28" s="3">
        <v>9.2145608122944029</v>
      </c>
      <c r="F28"/>
      <c r="G28" s="49" t="s">
        <v>32</v>
      </c>
      <c r="H28" s="1" t="s">
        <v>27</v>
      </c>
      <c r="I28" s="60">
        <f>D28</f>
        <v>31.5</v>
      </c>
      <c r="J28" s="2">
        <v>9.1499999999999986</v>
      </c>
      <c r="K28"/>
      <c r="L28" s="49" t="s">
        <v>32</v>
      </c>
      <c r="M28" s="1" t="s">
        <v>27</v>
      </c>
      <c r="N28" s="60">
        <f>I28*(1+Q17)</f>
        <v>32.321245508994053</v>
      </c>
      <c r="O28" s="2">
        <f t="shared" si="1"/>
        <v>9.3885522668982695</v>
      </c>
      <c r="P28" s="24"/>
      <c r="R28" s="41"/>
    </row>
    <row r="29" spans="1:20">
      <c r="A29"/>
      <c r="B29" s="50"/>
      <c r="C29" s="1" t="s">
        <v>28</v>
      </c>
      <c r="D29" s="61"/>
      <c r="E29" s="3">
        <v>11.518201015368003</v>
      </c>
      <c r="F29"/>
      <c r="G29" s="50"/>
      <c r="H29" s="1" t="s">
        <v>28</v>
      </c>
      <c r="I29" s="61"/>
      <c r="J29" s="2">
        <v>11.4375</v>
      </c>
      <c r="K29"/>
      <c r="L29" s="50"/>
      <c r="M29" s="1" t="s">
        <v>28</v>
      </c>
      <c r="N29" s="61"/>
      <c r="O29" s="2">
        <f t="shared" si="1"/>
        <v>11.73569033362284</v>
      </c>
      <c r="P29" s="24"/>
    </row>
    <row r="30" spans="1:20">
      <c r="A30"/>
      <c r="B30" s="50"/>
      <c r="C30" s="1" t="s">
        <v>29</v>
      </c>
      <c r="D30" s="61"/>
      <c r="E30" s="3">
        <v>14.973661319978405</v>
      </c>
      <c r="F30"/>
      <c r="G30" s="50"/>
      <c r="H30" s="1" t="s">
        <v>29</v>
      </c>
      <c r="I30" s="61"/>
      <c r="J30" s="2">
        <v>14.754375</v>
      </c>
      <c r="K30"/>
      <c r="L30" s="50"/>
      <c r="M30" s="1" t="s">
        <v>29</v>
      </c>
      <c r="N30" s="61"/>
      <c r="O30" s="2">
        <f t="shared" si="1"/>
        <v>15.139040530373462</v>
      </c>
      <c r="P30" s="24"/>
      <c r="Q30" s="38"/>
      <c r="R30" s="42"/>
      <c r="S30" s="42"/>
      <c r="T30" s="42"/>
    </row>
    <row r="31" spans="1:20">
      <c r="A31"/>
      <c r="B31" s="50"/>
      <c r="C31" s="1" t="s">
        <v>30</v>
      </c>
      <c r="D31" s="61"/>
      <c r="E31" s="3">
        <v>18.717076649973002</v>
      </c>
      <c r="F31"/>
      <c r="G31" s="50"/>
      <c r="H31" s="1" t="s">
        <v>30</v>
      </c>
      <c r="I31" s="61"/>
      <c r="J31" s="2">
        <v>18.295424999999998</v>
      </c>
      <c r="K31"/>
      <c r="L31" s="50"/>
      <c r="M31" s="1" t="s">
        <v>30</v>
      </c>
      <c r="N31" s="61"/>
      <c r="O31" s="2">
        <f t="shared" si="1"/>
        <v>18.772410257663093</v>
      </c>
      <c r="P31" s="24"/>
      <c r="Q31" s="38"/>
      <c r="R31" s="42"/>
      <c r="S31" s="42"/>
      <c r="T31" s="42"/>
    </row>
    <row r="32" spans="1:20">
      <c r="A32"/>
      <c r="B32" s="51"/>
      <c r="C32" s="1" t="s">
        <v>31</v>
      </c>
      <c r="D32" s="62"/>
      <c r="E32" s="3">
        <v>22.460491979967603</v>
      </c>
      <c r="F32"/>
      <c r="G32" s="51"/>
      <c r="H32" s="1" t="s">
        <v>31</v>
      </c>
      <c r="I32" s="62"/>
      <c r="J32" s="2">
        <v>21.588601499999996</v>
      </c>
      <c r="K32"/>
      <c r="L32" s="51"/>
      <c r="M32" s="1" t="s">
        <v>31</v>
      </c>
      <c r="N32" s="62"/>
      <c r="O32" s="2">
        <f t="shared" si="1"/>
        <v>22.151444104042447</v>
      </c>
      <c r="P32" s="24"/>
      <c r="Q32" s="38"/>
      <c r="R32" s="42"/>
      <c r="S32" s="42"/>
      <c r="T32" s="42"/>
    </row>
    <row r="33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9"/>
      <c r="Q33" s="38"/>
      <c r="R33" s="42"/>
      <c r="S33" s="42"/>
      <c r="T33" s="42"/>
    </row>
    <row r="34" spans="1:20">
      <c r="A34"/>
      <c r="B34"/>
      <c r="C34"/>
      <c r="D34"/>
      <c r="E34"/>
      <c r="F34"/>
      <c r="G34"/>
      <c r="H34"/>
      <c r="I34"/>
      <c r="J34"/>
      <c r="K34"/>
      <c r="L34"/>
      <c r="M34"/>
      <c r="N34" s="30"/>
      <c r="O34" s="31"/>
      <c r="P34" s="27"/>
      <c r="Q34" s="38"/>
      <c r="R34" s="42"/>
      <c r="S34" s="42"/>
      <c r="T34" s="42"/>
    </row>
    <row r="35" spans="1:20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 s="30"/>
      <c r="O35" s="13"/>
      <c r="P35" s="9"/>
      <c r="Q35" s="38"/>
      <c r="R35" s="39"/>
      <c r="S35" s="39"/>
    </row>
    <row r="36" spans="1:20">
      <c r="A36"/>
      <c r="B36"/>
      <c r="C36"/>
      <c r="D36"/>
      <c r="E36"/>
      <c r="F36"/>
      <c r="G36"/>
      <c r="H36"/>
      <c r="I36"/>
      <c r="J36"/>
      <c r="K36"/>
      <c r="L36"/>
      <c r="M36"/>
      <c r="N36" s="32"/>
      <c r="O36" s="33"/>
      <c r="P36" s="28"/>
      <c r="Q36" s="38"/>
      <c r="R36" s="40"/>
      <c r="S36" s="40"/>
    </row>
    <row r="37" spans="1:20">
      <c r="A37"/>
      <c r="B37"/>
      <c r="C37"/>
      <c r="D37"/>
      <c r="E37"/>
      <c r="F37"/>
      <c r="G37"/>
      <c r="H37"/>
      <c r="I37"/>
      <c r="J37"/>
      <c r="K37"/>
      <c r="L37"/>
      <c r="M37"/>
      <c r="N37" s="32"/>
      <c r="O37" s="33"/>
      <c r="P37" s="28"/>
      <c r="R37" s="41"/>
    </row>
    <row r="38" spans="1:20">
      <c r="N38" s="32"/>
      <c r="O38" s="34"/>
      <c r="P38" s="29"/>
    </row>
    <row r="39" spans="1:20">
      <c r="N39" s="32"/>
      <c r="O39" s="34"/>
      <c r="P39" s="29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/>
      <c r="N40" s="32"/>
      <c r="O40" s="33"/>
      <c r="P40" s="28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 s="32"/>
      <c r="O41" s="33"/>
      <c r="P41" s="28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/>
      <c r="N42" s="32"/>
      <c r="O42" s="33"/>
      <c r="P42" s="28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/>
      <c r="N43" s="32"/>
      <c r="O43" s="33"/>
      <c r="P43" s="28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/>
      <c r="N44" s="32"/>
      <c r="O44" s="33"/>
      <c r="P44" s="28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/>
      <c r="N45" s="32"/>
      <c r="O45" s="33"/>
      <c r="P45" s="28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/>
      <c r="N46" s="13"/>
      <c r="O46" s="13"/>
      <c r="P46" s="9"/>
    </row>
    <row r="47" spans="1:20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13"/>
      <c r="O47" s="13"/>
      <c r="P47" s="9"/>
    </row>
    <row r="48" spans="1:20">
      <c r="A48"/>
      <c r="B48"/>
      <c r="C48"/>
      <c r="D48"/>
      <c r="E48"/>
      <c r="F48"/>
      <c r="G48"/>
      <c r="H48"/>
      <c r="I48"/>
      <c r="J48"/>
      <c r="K48"/>
      <c r="L48"/>
      <c r="M48"/>
      <c r="N48" s="13"/>
      <c r="O48" s="13"/>
      <c r="P48" s="9"/>
    </row>
    <row r="49" spans="1:16">
      <c r="A49"/>
      <c r="B49"/>
      <c r="C49"/>
      <c r="D49"/>
      <c r="E49"/>
      <c r="F49"/>
      <c r="G49"/>
      <c r="H49"/>
      <c r="I49"/>
      <c r="J49"/>
      <c r="K49"/>
      <c r="L49"/>
      <c r="M49"/>
      <c r="N49" s="13"/>
      <c r="O49" s="13"/>
      <c r="P49" s="9"/>
    </row>
    <row r="50" spans="1:16">
      <c r="A50"/>
      <c r="B50"/>
      <c r="C50"/>
      <c r="D50"/>
      <c r="E50"/>
      <c r="F50"/>
      <c r="G50"/>
      <c r="H50"/>
      <c r="I50"/>
      <c r="J50"/>
      <c r="K50"/>
      <c r="L50"/>
      <c r="M50"/>
      <c r="N50" s="13"/>
      <c r="O50" s="13"/>
      <c r="P50" s="9"/>
    </row>
  </sheetData>
  <mergeCells count="35">
    <mergeCell ref="N17:N22"/>
    <mergeCell ref="L23:L27"/>
    <mergeCell ref="N23:N27"/>
    <mergeCell ref="L28:L32"/>
    <mergeCell ref="N28:N32"/>
    <mergeCell ref="L17:L22"/>
    <mergeCell ref="B23:B27"/>
    <mergeCell ref="D23:D27"/>
    <mergeCell ref="G23:G27"/>
    <mergeCell ref="I23:I27"/>
    <mergeCell ref="B28:B32"/>
    <mergeCell ref="D28:D32"/>
    <mergeCell ref="G28:G32"/>
    <mergeCell ref="I28:I32"/>
    <mergeCell ref="B17:B22"/>
    <mergeCell ref="D17:D22"/>
    <mergeCell ref="G17:G22"/>
    <mergeCell ref="I17:I22"/>
    <mergeCell ref="B11:B16"/>
    <mergeCell ref="D11:D16"/>
    <mergeCell ref="G11:G16"/>
    <mergeCell ref="I11:I16"/>
    <mergeCell ref="B7:E7"/>
    <mergeCell ref="G7:J7"/>
    <mergeCell ref="B9:E9"/>
    <mergeCell ref="G9:J9"/>
    <mergeCell ref="L8:O8"/>
    <mergeCell ref="B8:E8"/>
    <mergeCell ref="G8:J8"/>
    <mergeCell ref="S10:S11"/>
    <mergeCell ref="Q13:Q16"/>
    <mergeCell ref="L11:L16"/>
    <mergeCell ref="N11:N16"/>
    <mergeCell ref="L7:O7"/>
    <mergeCell ref="L9:O9"/>
  </mergeCells>
  <pageMargins left="0.511811024" right="0.511811024" top="0.78740157499999996" bottom="0.78740157499999996" header="0.31496062000000002" footer="0.31496062000000002"/>
  <pageSetup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9" ma:contentTypeDescription="Crie um novo documento." ma:contentTypeScope="" ma:versionID="19fda71d3bc3048aa1782e505ce9fb16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a8e4c5e70730bb0601a39fa79c69d280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A67076-8EC3-44FE-AF6B-1FB59E73A413}"/>
</file>

<file path=customXml/itemProps2.xml><?xml version="1.0" encoding="utf-8"?>
<ds:datastoreItem xmlns:ds="http://schemas.openxmlformats.org/officeDocument/2006/customXml" ds:itemID="{2417C670-9ABF-464A-878C-9F6444D175EA}"/>
</file>

<file path=customXml/itemProps3.xml><?xml version="1.0" encoding="utf-8"?>
<ds:datastoreItem xmlns:ds="http://schemas.openxmlformats.org/officeDocument/2006/customXml" ds:itemID="{FA50EAE1-FAF7-48B6-AEEC-4299239F1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Márcia Neiva Nunes</dc:creator>
  <cp:keywords/>
  <dc:description/>
  <cp:lastModifiedBy>Hannah Márcia Neiva Nunes</cp:lastModifiedBy>
  <cp:revision/>
  <dcterms:created xsi:type="dcterms:W3CDTF">2021-03-03T18:09:52Z</dcterms:created>
  <dcterms:modified xsi:type="dcterms:W3CDTF">2021-04-30T17:44:49Z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</Properties>
</file>